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3395" yWindow="30" windowWidth="15330" windowHeight="14760" tabRatio="793"/>
  </bookViews>
  <sheets>
    <sheet name="基本事項" sheetId="16" r:id="rId1"/>
    <sheet name="4月" sheetId="26" r:id="rId2"/>
    <sheet name="5月" sheetId="38" r:id="rId3"/>
    <sheet name="6月" sheetId="39" r:id="rId4"/>
    <sheet name="7月" sheetId="40" r:id="rId5"/>
    <sheet name="8月" sheetId="41" r:id="rId6"/>
    <sheet name="9月" sheetId="42" r:id="rId7"/>
    <sheet name="10月" sheetId="43" r:id="rId8"/>
    <sheet name="11月" sheetId="44" r:id="rId9"/>
    <sheet name="12月" sheetId="45" r:id="rId10"/>
    <sheet name="1月" sheetId="46" r:id="rId11"/>
    <sheet name="2月" sheetId="47" r:id="rId12"/>
    <sheet name="3月" sheetId="48" r:id="rId13"/>
    <sheet name="法律等" sheetId="51" r:id="rId14"/>
    <sheet name="予備" sheetId="52" r:id="rId15"/>
  </sheets>
  <definedNames>
    <definedName name="_xlnm.Print_Area" localSheetId="7">'10月'!$C$1:$U$40</definedName>
    <definedName name="_xlnm.Print_Area" localSheetId="8">'11月'!$C$1:$U$40</definedName>
    <definedName name="_xlnm.Print_Area" localSheetId="9">'12月'!$C$1:$U$40</definedName>
    <definedName name="_xlnm.Print_Area" localSheetId="10">'1月'!$C$1:$U$40</definedName>
    <definedName name="_xlnm.Print_Area" localSheetId="11">'2月'!$C$1:$U$40</definedName>
    <definedName name="_xlnm.Print_Area" localSheetId="12">'3月'!$C$1:$U$40</definedName>
    <definedName name="_xlnm.Print_Area" localSheetId="1">'4月'!$C$1:$U$40</definedName>
    <definedName name="_xlnm.Print_Area" localSheetId="2">'5月'!$C$1:$U$40</definedName>
    <definedName name="_xlnm.Print_Area" localSheetId="3">'6月'!$C$1:$U$40</definedName>
    <definedName name="_xlnm.Print_Area" localSheetId="4">'7月'!$C$1:$U$40</definedName>
    <definedName name="_xlnm.Print_Area" localSheetId="5">'8月'!$C$1:$U$40</definedName>
    <definedName name="_xlnm.Print_Area" localSheetId="6">'9月'!$C$1:$U$40</definedName>
    <definedName name="_xlnm.Print_Area" localSheetId="0">基本事項!$A$2:$K$14</definedName>
    <definedName name="_xlnm.Print_Area" localSheetId="14">予備!$C$1:$U$40</definedName>
  </definedNames>
  <calcPr calcId="124519"/>
  <fileRecoveryPr autoRecover="0"/>
</workbook>
</file>

<file path=xl/calcChain.xml><?xml version="1.0" encoding="utf-8"?>
<calcChain xmlns="http://schemas.openxmlformats.org/spreadsheetml/2006/main">
  <c r="K39" i="52"/>
  <c r="L39" s="1"/>
  <c r="J39"/>
  <c r="I39"/>
  <c r="H39"/>
  <c r="K38"/>
  <c r="L38" s="1"/>
  <c r="J38"/>
  <c r="I38"/>
  <c r="H38"/>
  <c r="J37"/>
  <c r="I37"/>
  <c r="H37"/>
  <c r="K37" s="1"/>
  <c r="V36"/>
  <c r="V37" s="1"/>
  <c r="C37" s="1"/>
  <c r="D37" s="1"/>
  <c r="J36"/>
  <c r="I36"/>
  <c r="H36"/>
  <c r="K36" s="1"/>
  <c r="J35"/>
  <c r="I35"/>
  <c r="H35"/>
  <c r="K35" s="1"/>
  <c r="K34"/>
  <c r="L34" s="1"/>
  <c r="J34"/>
  <c r="I34"/>
  <c r="H34"/>
  <c r="K33"/>
  <c r="L33" s="1"/>
  <c r="J33"/>
  <c r="I33"/>
  <c r="H33"/>
  <c r="D33"/>
  <c r="J32"/>
  <c r="I32"/>
  <c r="H32"/>
  <c r="K32" s="1"/>
  <c r="J31"/>
  <c r="I31"/>
  <c r="H31"/>
  <c r="K31" s="1"/>
  <c r="K30"/>
  <c r="L30" s="1"/>
  <c r="J30"/>
  <c r="I30"/>
  <c r="H30"/>
  <c r="D30"/>
  <c r="K29"/>
  <c r="L29" s="1"/>
  <c r="J29"/>
  <c r="I29"/>
  <c r="H29"/>
  <c r="D29"/>
  <c r="J28"/>
  <c r="I28"/>
  <c r="H28"/>
  <c r="K28" s="1"/>
  <c r="J27"/>
  <c r="I27"/>
  <c r="H27"/>
  <c r="K27" s="1"/>
  <c r="D27"/>
  <c r="K26"/>
  <c r="L26" s="1"/>
  <c r="J26"/>
  <c r="I26"/>
  <c r="H26"/>
  <c r="D26"/>
  <c r="K25"/>
  <c r="L25" s="1"/>
  <c r="J25"/>
  <c r="I25"/>
  <c r="H25"/>
  <c r="D25"/>
  <c r="J24"/>
  <c r="I24"/>
  <c r="H24"/>
  <c r="K24" s="1"/>
  <c r="D24"/>
  <c r="J23"/>
  <c r="I23"/>
  <c r="H23"/>
  <c r="K23" s="1"/>
  <c r="D23"/>
  <c r="J22"/>
  <c r="I22"/>
  <c r="H22"/>
  <c r="K22" s="1"/>
  <c r="D22"/>
  <c r="K21"/>
  <c r="L21" s="1"/>
  <c r="J21"/>
  <c r="I21"/>
  <c r="H21"/>
  <c r="D21"/>
  <c r="J20"/>
  <c r="I20"/>
  <c r="H20"/>
  <c r="K20" s="1"/>
  <c r="D20"/>
  <c r="J19"/>
  <c r="I19"/>
  <c r="H19"/>
  <c r="K19" s="1"/>
  <c r="D19"/>
  <c r="J18"/>
  <c r="I18"/>
  <c r="H18"/>
  <c r="K18" s="1"/>
  <c r="D18"/>
  <c r="K17"/>
  <c r="L17" s="1"/>
  <c r="J17"/>
  <c r="I17"/>
  <c r="H17"/>
  <c r="D17"/>
  <c r="J16"/>
  <c r="I16"/>
  <c r="H16"/>
  <c r="K16" s="1"/>
  <c r="D16"/>
  <c r="J15"/>
  <c r="I15"/>
  <c r="H15"/>
  <c r="K15" s="1"/>
  <c r="D15"/>
  <c r="J14"/>
  <c r="I14"/>
  <c r="H14"/>
  <c r="K14" s="1"/>
  <c r="D14"/>
  <c r="J13"/>
  <c r="I13"/>
  <c r="H13"/>
  <c r="K13" s="1"/>
  <c r="L13" s="1"/>
  <c r="D13"/>
  <c r="H12"/>
  <c r="D12"/>
  <c r="H11"/>
  <c r="D11"/>
  <c r="J10"/>
  <c r="I10"/>
  <c r="H10"/>
  <c r="K10" s="1"/>
  <c r="D10"/>
  <c r="J9"/>
  <c r="I9"/>
  <c r="H9"/>
  <c r="H40" s="1"/>
  <c r="D9"/>
  <c r="Q4"/>
  <c r="J12" s="1"/>
  <c r="K4"/>
  <c r="V3" s="1"/>
  <c r="I4"/>
  <c r="Q3"/>
  <c r="I11" s="1"/>
  <c r="L3"/>
  <c r="K3"/>
  <c r="I3"/>
  <c r="V36" i="26"/>
  <c r="V36" i="39"/>
  <c r="D9" s="1"/>
  <c r="V36" i="40"/>
  <c r="D9" s="1"/>
  <c r="V36" i="41"/>
  <c r="D9" s="1"/>
  <c r="V36" i="42"/>
  <c r="D9" s="1"/>
  <c r="V36" i="43"/>
  <c r="D9" s="1"/>
  <c r="V36" i="44"/>
  <c r="D9" s="1"/>
  <c r="V36" i="45"/>
  <c r="D9" s="1"/>
  <c r="V36" i="46"/>
  <c r="D9" s="1"/>
  <c r="V36" i="47"/>
  <c r="D9" s="1"/>
  <c r="V36" i="48"/>
  <c r="D9" s="1"/>
  <c r="V36" i="38"/>
  <c r="D9" s="1"/>
  <c r="D9" i="26"/>
  <c r="D34" i="52" l="1"/>
  <c r="K9"/>
  <c r="L9" s="1"/>
  <c r="L18"/>
  <c r="N18"/>
  <c r="N19"/>
  <c r="L19"/>
  <c r="L20"/>
  <c r="N20"/>
  <c r="L14"/>
  <c r="N14"/>
  <c r="N15"/>
  <c r="L15"/>
  <c r="L16"/>
  <c r="N16"/>
  <c r="N27"/>
  <c r="L27"/>
  <c r="N31"/>
  <c r="L31"/>
  <c r="N35"/>
  <c r="L35"/>
  <c r="L10"/>
  <c r="N10"/>
  <c r="L28"/>
  <c r="N28"/>
  <c r="L32"/>
  <c r="N32"/>
  <c r="L36"/>
  <c r="N36"/>
  <c r="N37"/>
  <c r="L37"/>
  <c r="L22"/>
  <c r="N22"/>
  <c r="N23"/>
  <c r="L23"/>
  <c r="L24"/>
  <c r="N24"/>
  <c r="I12"/>
  <c r="K12" s="1"/>
  <c r="V39"/>
  <c r="C39" s="1"/>
  <c r="D39" s="1"/>
  <c r="N9"/>
  <c r="N13"/>
  <c r="N17"/>
  <c r="N21"/>
  <c r="N25"/>
  <c r="N29"/>
  <c r="D31"/>
  <c r="N33"/>
  <c r="D35"/>
  <c r="V38"/>
  <c r="C38" s="1"/>
  <c r="D38" s="1"/>
  <c r="N39"/>
  <c r="J11"/>
  <c r="J40" s="1"/>
  <c r="N26"/>
  <c r="D28"/>
  <c r="N30"/>
  <c r="D32"/>
  <c r="N34"/>
  <c r="D36"/>
  <c r="N38"/>
  <c r="L12" l="1"/>
  <c r="N12"/>
  <c r="I40"/>
  <c r="K11"/>
  <c r="N11" l="1"/>
  <c r="L11"/>
  <c r="N40"/>
  <c r="J39" i="48" l="1"/>
  <c r="I39"/>
  <c r="H39"/>
  <c r="K39" s="1"/>
  <c r="L39" s="1"/>
  <c r="J38"/>
  <c r="I38"/>
  <c r="H38"/>
  <c r="K38" s="1"/>
  <c r="L38" s="1"/>
  <c r="J37"/>
  <c r="I37"/>
  <c r="H37"/>
  <c r="K37" s="1"/>
  <c r="L37" s="1"/>
  <c r="D36"/>
  <c r="J36"/>
  <c r="I36"/>
  <c r="H36"/>
  <c r="K36" s="1"/>
  <c r="L36" s="1"/>
  <c r="J35"/>
  <c r="I35"/>
  <c r="H35"/>
  <c r="K35" s="1"/>
  <c r="L35" s="1"/>
  <c r="J34"/>
  <c r="I34"/>
  <c r="H34"/>
  <c r="K34" s="1"/>
  <c r="L34" s="1"/>
  <c r="J33"/>
  <c r="I33"/>
  <c r="H33"/>
  <c r="K33" s="1"/>
  <c r="L33" s="1"/>
  <c r="J32"/>
  <c r="I32"/>
  <c r="H32"/>
  <c r="K32" s="1"/>
  <c r="L32" s="1"/>
  <c r="J31"/>
  <c r="I31"/>
  <c r="H31"/>
  <c r="K31" s="1"/>
  <c r="L31" s="1"/>
  <c r="J30"/>
  <c r="I30"/>
  <c r="H30"/>
  <c r="K30" s="1"/>
  <c r="L30" s="1"/>
  <c r="J29"/>
  <c r="I29"/>
  <c r="H29"/>
  <c r="K29" s="1"/>
  <c r="L29" s="1"/>
  <c r="D29"/>
  <c r="J28"/>
  <c r="I28"/>
  <c r="H28"/>
  <c r="K28" s="1"/>
  <c r="L28" s="1"/>
  <c r="D28"/>
  <c r="J27"/>
  <c r="I27"/>
  <c r="H27"/>
  <c r="K27" s="1"/>
  <c r="L27" s="1"/>
  <c r="D27"/>
  <c r="J26"/>
  <c r="I26"/>
  <c r="H26"/>
  <c r="K26" s="1"/>
  <c r="L26" s="1"/>
  <c r="D26"/>
  <c r="J25"/>
  <c r="I25"/>
  <c r="H25"/>
  <c r="K25" s="1"/>
  <c r="L25" s="1"/>
  <c r="J24"/>
  <c r="I24"/>
  <c r="H24"/>
  <c r="K24" s="1"/>
  <c r="L24" s="1"/>
  <c r="J23"/>
  <c r="I23"/>
  <c r="H23"/>
  <c r="K23" s="1"/>
  <c r="L23" s="1"/>
  <c r="J22"/>
  <c r="I22"/>
  <c r="H22"/>
  <c r="K22" s="1"/>
  <c r="L22" s="1"/>
  <c r="J21"/>
  <c r="I21"/>
  <c r="H21"/>
  <c r="K21" s="1"/>
  <c r="L21" s="1"/>
  <c r="J20"/>
  <c r="I20"/>
  <c r="H20"/>
  <c r="K20" s="1"/>
  <c r="L20" s="1"/>
  <c r="J19"/>
  <c r="I19"/>
  <c r="H19"/>
  <c r="K19" s="1"/>
  <c r="L19" s="1"/>
  <c r="J18"/>
  <c r="I18"/>
  <c r="H18"/>
  <c r="K18" s="1"/>
  <c r="L18" s="1"/>
  <c r="J17"/>
  <c r="I17"/>
  <c r="H17"/>
  <c r="K17" s="1"/>
  <c r="L17" s="1"/>
  <c r="J16"/>
  <c r="I16"/>
  <c r="H16"/>
  <c r="K16" s="1"/>
  <c r="L16" s="1"/>
  <c r="J15"/>
  <c r="I15"/>
  <c r="H15"/>
  <c r="K15" s="1"/>
  <c r="L15" s="1"/>
  <c r="H14"/>
  <c r="H13"/>
  <c r="H12"/>
  <c r="H11"/>
  <c r="J10"/>
  <c r="I10"/>
  <c r="H10"/>
  <c r="J9"/>
  <c r="I9"/>
  <c r="H9"/>
  <c r="K4"/>
  <c r="V3" s="1"/>
  <c r="I4"/>
  <c r="L3"/>
  <c r="K3"/>
  <c r="I3"/>
  <c r="Q4"/>
  <c r="J14" s="1"/>
  <c r="Q3"/>
  <c r="I13" s="1"/>
  <c r="J39" i="47"/>
  <c r="I39"/>
  <c r="H39"/>
  <c r="K39" s="1"/>
  <c r="L39" s="1"/>
  <c r="J38"/>
  <c r="I38"/>
  <c r="H38"/>
  <c r="K38" s="1"/>
  <c r="L38" s="1"/>
  <c r="J37"/>
  <c r="I37"/>
  <c r="H37"/>
  <c r="K37" s="1"/>
  <c r="L37" s="1"/>
  <c r="D36"/>
  <c r="J36"/>
  <c r="I36"/>
  <c r="H36"/>
  <c r="K36" s="1"/>
  <c r="L36" s="1"/>
  <c r="J35"/>
  <c r="I35"/>
  <c r="H35"/>
  <c r="K35" s="1"/>
  <c r="L35" s="1"/>
  <c r="D35"/>
  <c r="J34"/>
  <c r="I34"/>
  <c r="H34"/>
  <c r="K34" s="1"/>
  <c r="L34" s="1"/>
  <c r="J33"/>
  <c r="I33"/>
  <c r="H33"/>
  <c r="K33" s="1"/>
  <c r="L33" s="1"/>
  <c r="D33"/>
  <c r="J32"/>
  <c r="I32"/>
  <c r="H32"/>
  <c r="K32" s="1"/>
  <c r="L32" s="1"/>
  <c r="J31"/>
  <c r="I31"/>
  <c r="H31"/>
  <c r="K31" s="1"/>
  <c r="L31" s="1"/>
  <c r="J30"/>
  <c r="I30"/>
  <c r="H30"/>
  <c r="K30" s="1"/>
  <c r="L30" s="1"/>
  <c r="J29"/>
  <c r="I29"/>
  <c r="H29"/>
  <c r="K29" s="1"/>
  <c r="L29" s="1"/>
  <c r="J28"/>
  <c r="I28"/>
  <c r="H28"/>
  <c r="K28" s="1"/>
  <c r="L28" s="1"/>
  <c r="J27"/>
  <c r="I27"/>
  <c r="H27"/>
  <c r="K27" s="1"/>
  <c r="L27" s="1"/>
  <c r="J26"/>
  <c r="I26"/>
  <c r="H26"/>
  <c r="K26" s="1"/>
  <c r="L26" s="1"/>
  <c r="J25"/>
  <c r="I25"/>
  <c r="H25"/>
  <c r="K25" s="1"/>
  <c r="L25" s="1"/>
  <c r="J24"/>
  <c r="I24"/>
  <c r="H24"/>
  <c r="K24" s="1"/>
  <c r="L24" s="1"/>
  <c r="J23"/>
  <c r="I23"/>
  <c r="H23"/>
  <c r="K23" s="1"/>
  <c r="L23" s="1"/>
  <c r="J22"/>
  <c r="I22"/>
  <c r="H22"/>
  <c r="K22" s="1"/>
  <c r="L22" s="1"/>
  <c r="J21"/>
  <c r="I21"/>
  <c r="H21"/>
  <c r="K21" s="1"/>
  <c r="L21" s="1"/>
  <c r="J20"/>
  <c r="I20"/>
  <c r="H20"/>
  <c r="K20" s="1"/>
  <c r="L20" s="1"/>
  <c r="J19"/>
  <c r="I19"/>
  <c r="H19"/>
  <c r="K19" s="1"/>
  <c r="L19" s="1"/>
  <c r="J18"/>
  <c r="I18"/>
  <c r="H18"/>
  <c r="K18" s="1"/>
  <c r="L18" s="1"/>
  <c r="J17"/>
  <c r="I17"/>
  <c r="H17"/>
  <c r="K17" s="1"/>
  <c r="L17" s="1"/>
  <c r="J16"/>
  <c r="I16"/>
  <c r="H16"/>
  <c r="K16" s="1"/>
  <c r="L16" s="1"/>
  <c r="J15"/>
  <c r="I15"/>
  <c r="H15"/>
  <c r="K15" s="1"/>
  <c r="L15" s="1"/>
  <c r="H14"/>
  <c r="D14"/>
  <c r="H13"/>
  <c r="H12"/>
  <c r="H11"/>
  <c r="D11"/>
  <c r="J10"/>
  <c r="I10"/>
  <c r="H10"/>
  <c r="D10"/>
  <c r="J9"/>
  <c r="I9"/>
  <c r="H9"/>
  <c r="K4"/>
  <c r="V3" s="1"/>
  <c r="I4"/>
  <c r="L3"/>
  <c r="K3"/>
  <c r="I3"/>
  <c r="Q4"/>
  <c r="J14" s="1"/>
  <c r="Q3"/>
  <c r="I13" s="1"/>
  <c r="J39" i="46"/>
  <c r="I39"/>
  <c r="H39"/>
  <c r="K39" s="1"/>
  <c r="L39" s="1"/>
  <c r="J38"/>
  <c r="I38"/>
  <c r="H38"/>
  <c r="K38" s="1"/>
  <c r="L38" s="1"/>
  <c r="J37"/>
  <c r="I37"/>
  <c r="H37"/>
  <c r="K37" s="1"/>
  <c r="L37" s="1"/>
  <c r="D36"/>
  <c r="J36"/>
  <c r="I36"/>
  <c r="H36"/>
  <c r="K36" s="1"/>
  <c r="L36" s="1"/>
  <c r="J35"/>
  <c r="I35"/>
  <c r="H35"/>
  <c r="K35" s="1"/>
  <c r="L35" s="1"/>
  <c r="D35"/>
  <c r="J34"/>
  <c r="I34"/>
  <c r="H34"/>
  <c r="K34" s="1"/>
  <c r="L34" s="1"/>
  <c r="J33"/>
  <c r="I33"/>
  <c r="H33"/>
  <c r="K33" s="1"/>
  <c r="L33" s="1"/>
  <c r="D33"/>
  <c r="J32"/>
  <c r="I32"/>
  <c r="H32"/>
  <c r="K32" s="1"/>
  <c r="L32" s="1"/>
  <c r="J31"/>
  <c r="I31"/>
  <c r="H31"/>
  <c r="K31" s="1"/>
  <c r="L31" s="1"/>
  <c r="D31"/>
  <c r="J30"/>
  <c r="I30"/>
  <c r="H30"/>
  <c r="K30" s="1"/>
  <c r="L30" s="1"/>
  <c r="J29"/>
  <c r="I29"/>
  <c r="H29"/>
  <c r="K29" s="1"/>
  <c r="L29" s="1"/>
  <c r="D29"/>
  <c r="J28"/>
  <c r="I28"/>
  <c r="H28"/>
  <c r="K28" s="1"/>
  <c r="L28" s="1"/>
  <c r="D28"/>
  <c r="J27"/>
  <c r="I27"/>
  <c r="H27"/>
  <c r="K27" s="1"/>
  <c r="L27" s="1"/>
  <c r="J26"/>
  <c r="I26"/>
  <c r="H26"/>
  <c r="K26" s="1"/>
  <c r="L26" s="1"/>
  <c r="J25"/>
  <c r="I25"/>
  <c r="H25"/>
  <c r="K25" s="1"/>
  <c r="L25" s="1"/>
  <c r="J24"/>
  <c r="I24"/>
  <c r="H24"/>
  <c r="K24" s="1"/>
  <c r="L24" s="1"/>
  <c r="J23"/>
  <c r="I23"/>
  <c r="H23"/>
  <c r="K23" s="1"/>
  <c r="L23" s="1"/>
  <c r="J22"/>
  <c r="I22"/>
  <c r="H22"/>
  <c r="K22" s="1"/>
  <c r="L22" s="1"/>
  <c r="J21"/>
  <c r="I21"/>
  <c r="H21"/>
  <c r="K21" s="1"/>
  <c r="L21" s="1"/>
  <c r="J20"/>
  <c r="I20"/>
  <c r="H20"/>
  <c r="K20" s="1"/>
  <c r="L20" s="1"/>
  <c r="J19"/>
  <c r="I19"/>
  <c r="H19"/>
  <c r="K19" s="1"/>
  <c r="L19" s="1"/>
  <c r="J18"/>
  <c r="I18"/>
  <c r="H18"/>
  <c r="K18" s="1"/>
  <c r="L18" s="1"/>
  <c r="J17"/>
  <c r="I17"/>
  <c r="H17"/>
  <c r="K17" s="1"/>
  <c r="L17" s="1"/>
  <c r="J16"/>
  <c r="I16"/>
  <c r="H16"/>
  <c r="K16" s="1"/>
  <c r="L16" s="1"/>
  <c r="J15"/>
  <c r="I15"/>
  <c r="H15"/>
  <c r="K15" s="1"/>
  <c r="L15" s="1"/>
  <c r="H14"/>
  <c r="H13"/>
  <c r="H12"/>
  <c r="H11"/>
  <c r="J10"/>
  <c r="I10"/>
  <c r="H10"/>
  <c r="J9"/>
  <c r="I9"/>
  <c r="H9"/>
  <c r="K4"/>
  <c r="V3" s="1"/>
  <c r="I4"/>
  <c r="L3"/>
  <c r="K3"/>
  <c r="I3"/>
  <c r="Q4"/>
  <c r="J14" s="1"/>
  <c r="Q3"/>
  <c r="I13" s="1"/>
  <c r="J39" i="45"/>
  <c r="I39"/>
  <c r="H39"/>
  <c r="K39" s="1"/>
  <c r="L39" s="1"/>
  <c r="J38"/>
  <c r="I38"/>
  <c r="H38"/>
  <c r="K38" s="1"/>
  <c r="L38" s="1"/>
  <c r="J37"/>
  <c r="I37"/>
  <c r="H37"/>
  <c r="K37" s="1"/>
  <c r="L37" s="1"/>
  <c r="D36"/>
  <c r="J36"/>
  <c r="I36"/>
  <c r="H36"/>
  <c r="K36" s="1"/>
  <c r="L36" s="1"/>
  <c r="J35"/>
  <c r="I35"/>
  <c r="H35"/>
  <c r="K35" s="1"/>
  <c r="L35" s="1"/>
  <c r="D35"/>
  <c r="J34"/>
  <c r="I34"/>
  <c r="H34"/>
  <c r="K34" s="1"/>
  <c r="L34" s="1"/>
  <c r="J33"/>
  <c r="I33"/>
  <c r="H33"/>
  <c r="K33" s="1"/>
  <c r="L33" s="1"/>
  <c r="J32"/>
  <c r="I32"/>
  <c r="H32"/>
  <c r="K32" s="1"/>
  <c r="L32" s="1"/>
  <c r="J31"/>
  <c r="I31"/>
  <c r="H31"/>
  <c r="K31" s="1"/>
  <c r="L31" s="1"/>
  <c r="D31"/>
  <c r="J30"/>
  <c r="I30"/>
  <c r="H30"/>
  <c r="K30" s="1"/>
  <c r="L30" s="1"/>
  <c r="D30"/>
  <c r="J29"/>
  <c r="I29"/>
  <c r="H29"/>
  <c r="K29" s="1"/>
  <c r="L29" s="1"/>
  <c r="J28"/>
  <c r="I28"/>
  <c r="H28"/>
  <c r="K28" s="1"/>
  <c r="L28" s="1"/>
  <c r="J27"/>
  <c r="I27"/>
  <c r="H27"/>
  <c r="K27" s="1"/>
  <c r="L27" s="1"/>
  <c r="J26"/>
  <c r="I26"/>
  <c r="H26"/>
  <c r="K26" s="1"/>
  <c r="L26" s="1"/>
  <c r="J25"/>
  <c r="I25"/>
  <c r="H25"/>
  <c r="K25" s="1"/>
  <c r="L25" s="1"/>
  <c r="J24"/>
  <c r="I24"/>
  <c r="H24"/>
  <c r="K24" s="1"/>
  <c r="L24" s="1"/>
  <c r="J23"/>
  <c r="I23"/>
  <c r="H23"/>
  <c r="K23" s="1"/>
  <c r="L23" s="1"/>
  <c r="J22"/>
  <c r="I22"/>
  <c r="H22"/>
  <c r="K22" s="1"/>
  <c r="L22" s="1"/>
  <c r="J21"/>
  <c r="I21"/>
  <c r="H21"/>
  <c r="K21" s="1"/>
  <c r="L21" s="1"/>
  <c r="J20"/>
  <c r="I20"/>
  <c r="H20"/>
  <c r="K20" s="1"/>
  <c r="L20" s="1"/>
  <c r="J19"/>
  <c r="I19"/>
  <c r="H19"/>
  <c r="K19" s="1"/>
  <c r="L19" s="1"/>
  <c r="J18"/>
  <c r="I18"/>
  <c r="H18"/>
  <c r="K18" s="1"/>
  <c r="L18" s="1"/>
  <c r="J17"/>
  <c r="I17"/>
  <c r="H17"/>
  <c r="K17" s="1"/>
  <c r="L17" s="1"/>
  <c r="J16"/>
  <c r="I16"/>
  <c r="H16"/>
  <c r="K16" s="1"/>
  <c r="L16" s="1"/>
  <c r="J15"/>
  <c r="I15"/>
  <c r="H15"/>
  <c r="K15" s="1"/>
  <c r="L15" s="1"/>
  <c r="D15"/>
  <c r="H14"/>
  <c r="H13"/>
  <c r="D13"/>
  <c r="H12"/>
  <c r="D12"/>
  <c r="H11"/>
  <c r="J10"/>
  <c r="I10"/>
  <c r="H10"/>
  <c r="J9"/>
  <c r="I9"/>
  <c r="H9"/>
  <c r="K4"/>
  <c r="V3" s="1"/>
  <c r="I4"/>
  <c r="L3"/>
  <c r="K3"/>
  <c r="I3"/>
  <c r="Q4"/>
  <c r="J14" s="1"/>
  <c r="Q3"/>
  <c r="I13" s="1"/>
  <c r="J39" i="44"/>
  <c r="I39"/>
  <c r="H39"/>
  <c r="K39" s="1"/>
  <c r="L39" s="1"/>
  <c r="J38"/>
  <c r="I38"/>
  <c r="H38"/>
  <c r="K38" s="1"/>
  <c r="L38" s="1"/>
  <c r="J37"/>
  <c r="I37"/>
  <c r="H37"/>
  <c r="K37" s="1"/>
  <c r="L37" s="1"/>
  <c r="D36"/>
  <c r="J36"/>
  <c r="I36"/>
  <c r="H36"/>
  <c r="K36" s="1"/>
  <c r="L36" s="1"/>
  <c r="J35"/>
  <c r="I35"/>
  <c r="H35"/>
  <c r="K35" s="1"/>
  <c r="L35" s="1"/>
  <c r="J34"/>
  <c r="I34"/>
  <c r="H34"/>
  <c r="K34" s="1"/>
  <c r="L34" s="1"/>
  <c r="J33"/>
  <c r="I33"/>
  <c r="H33"/>
  <c r="K33" s="1"/>
  <c r="L33" s="1"/>
  <c r="J32"/>
  <c r="I32"/>
  <c r="H32"/>
  <c r="K32" s="1"/>
  <c r="L32" s="1"/>
  <c r="J31"/>
  <c r="I31"/>
  <c r="H31"/>
  <c r="K31" s="1"/>
  <c r="L31" s="1"/>
  <c r="D31"/>
  <c r="J30"/>
  <c r="I30"/>
  <c r="H30"/>
  <c r="K30" s="1"/>
  <c r="L30" s="1"/>
  <c r="J29"/>
  <c r="I29"/>
  <c r="H29"/>
  <c r="K29" s="1"/>
  <c r="L29" s="1"/>
  <c r="J28"/>
  <c r="I28"/>
  <c r="H28"/>
  <c r="K28" s="1"/>
  <c r="L28" s="1"/>
  <c r="J27"/>
  <c r="I27"/>
  <c r="H27"/>
  <c r="K27" s="1"/>
  <c r="L27" s="1"/>
  <c r="J26"/>
  <c r="I26"/>
  <c r="H26"/>
  <c r="K26" s="1"/>
  <c r="L26" s="1"/>
  <c r="J25"/>
  <c r="I25"/>
  <c r="H25"/>
  <c r="K25" s="1"/>
  <c r="L25" s="1"/>
  <c r="J24"/>
  <c r="I24"/>
  <c r="H24"/>
  <c r="K24" s="1"/>
  <c r="L24" s="1"/>
  <c r="J23"/>
  <c r="I23"/>
  <c r="H23"/>
  <c r="K23" s="1"/>
  <c r="L23" s="1"/>
  <c r="J22"/>
  <c r="I22"/>
  <c r="H22"/>
  <c r="K22" s="1"/>
  <c r="L22" s="1"/>
  <c r="J21"/>
  <c r="I21"/>
  <c r="H21"/>
  <c r="K21" s="1"/>
  <c r="L21" s="1"/>
  <c r="J20"/>
  <c r="I20"/>
  <c r="H20"/>
  <c r="K20" s="1"/>
  <c r="L20" s="1"/>
  <c r="J19"/>
  <c r="I19"/>
  <c r="H19"/>
  <c r="K19" s="1"/>
  <c r="L19" s="1"/>
  <c r="J18"/>
  <c r="I18"/>
  <c r="H18"/>
  <c r="K18" s="1"/>
  <c r="L18" s="1"/>
  <c r="J17"/>
  <c r="I17"/>
  <c r="H17"/>
  <c r="K17" s="1"/>
  <c r="L17" s="1"/>
  <c r="J16"/>
  <c r="I16"/>
  <c r="H16"/>
  <c r="K16" s="1"/>
  <c r="L16" s="1"/>
  <c r="J15"/>
  <c r="I15"/>
  <c r="H15"/>
  <c r="K15" s="1"/>
  <c r="L15" s="1"/>
  <c r="H14"/>
  <c r="H13"/>
  <c r="H12"/>
  <c r="H11"/>
  <c r="J10"/>
  <c r="I10"/>
  <c r="H10"/>
  <c r="J9"/>
  <c r="I9"/>
  <c r="H9"/>
  <c r="K4"/>
  <c r="V3" s="1"/>
  <c r="I4"/>
  <c r="L3"/>
  <c r="K3"/>
  <c r="I3"/>
  <c r="Q4"/>
  <c r="J14" s="1"/>
  <c r="Q3"/>
  <c r="I13" s="1"/>
  <c r="J39" i="43"/>
  <c r="I39"/>
  <c r="H39"/>
  <c r="K39" s="1"/>
  <c r="L39" s="1"/>
  <c r="J38"/>
  <c r="I38"/>
  <c r="H38"/>
  <c r="K38" s="1"/>
  <c r="L38" s="1"/>
  <c r="J37"/>
  <c r="I37"/>
  <c r="H37"/>
  <c r="K37" s="1"/>
  <c r="L37" s="1"/>
  <c r="D36"/>
  <c r="J36"/>
  <c r="I36"/>
  <c r="H36"/>
  <c r="K36" s="1"/>
  <c r="L36" s="1"/>
  <c r="J35"/>
  <c r="I35"/>
  <c r="H35"/>
  <c r="K35" s="1"/>
  <c r="L35" s="1"/>
  <c r="J34"/>
  <c r="I34"/>
  <c r="H34"/>
  <c r="K34" s="1"/>
  <c r="L34" s="1"/>
  <c r="J33"/>
  <c r="I33"/>
  <c r="H33"/>
  <c r="K33" s="1"/>
  <c r="L33" s="1"/>
  <c r="J32"/>
  <c r="I32"/>
  <c r="H32"/>
  <c r="K32" s="1"/>
  <c r="L32" s="1"/>
  <c r="J31"/>
  <c r="I31"/>
  <c r="H31"/>
  <c r="K31" s="1"/>
  <c r="L31" s="1"/>
  <c r="J30"/>
  <c r="I30"/>
  <c r="H30"/>
  <c r="K30" s="1"/>
  <c r="L30" s="1"/>
  <c r="J29"/>
  <c r="I29"/>
  <c r="H29"/>
  <c r="K29" s="1"/>
  <c r="L29" s="1"/>
  <c r="J28"/>
  <c r="I28"/>
  <c r="H28"/>
  <c r="K28" s="1"/>
  <c r="L28" s="1"/>
  <c r="J27"/>
  <c r="I27"/>
  <c r="H27"/>
  <c r="K27" s="1"/>
  <c r="L27" s="1"/>
  <c r="J26"/>
  <c r="I26"/>
  <c r="H26"/>
  <c r="K26" s="1"/>
  <c r="L26" s="1"/>
  <c r="J25"/>
  <c r="I25"/>
  <c r="H25"/>
  <c r="K25" s="1"/>
  <c r="L25" s="1"/>
  <c r="J24"/>
  <c r="I24"/>
  <c r="H24"/>
  <c r="K24" s="1"/>
  <c r="L24" s="1"/>
  <c r="J23"/>
  <c r="I23"/>
  <c r="H23"/>
  <c r="K23" s="1"/>
  <c r="L23" s="1"/>
  <c r="D23"/>
  <c r="J22"/>
  <c r="I22"/>
  <c r="H22"/>
  <c r="K22" s="1"/>
  <c r="L22" s="1"/>
  <c r="D22"/>
  <c r="J21"/>
  <c r="I21"/>
  <c r="H21"/>
  <c r="K21" s="1"/>
  <c r="L21" s="1"/>
  <c r="J20"/>
  <c r="I20"/>
  <c r="H20"/>
  <c r="K20" s="1"/>
  <c r="L20" s="1"/>
  <c r="J19"/>
  <c r="I19"/>
  <c r="H19"/>
  <c r="K19" s="1"/>
  <c r="L19" s="1"/>
  <c r="J18"/>
  <c r="I18"/>
  <c r="H18"/>
  <c r="K18" s="1"/>
  <c r="L18" s="1"/>
  <c r="J17"/>
  <c r="I17"/>
  <c r="H17"/>
  <c r="K17" s="1"/>
  <c r="L17" s="1"/>
  <c r="J16"/>
  <c r="I16"/>
  <c r="H16"/>
  <c r="K16" s="1"/>
  <c r="L16" s="1"/>
  <c r="J15"/>
  <c r="I15"/>
  <c r="H15"/>
  <c r="K15" s="1"/>
  <c r="L15" s="1"/>
  <c r="D15"/>
  <c r="H14"/>
  <c r="H13"/>
  <c r="D13"/>
  <c r="H12"/>
  <c r="D12"/>
  <c r="H11"/>
  <c r="J10"/>
  <c r="I10"/>
  <c r="H10"/>
  <c r="J9"/>
  <c r="I9"/>
  <c r="H9"/>
  <c r="K4"/>
  <c r="V3" s="1"/>
  <c r="I4"/>
  <c r="L3"/>
  <c r="K3"/>
  <c r="I3"/>
  <c r="Q4"/>
  <c r="J14" s="1"/>
  <c r="Q3"/>
  <c r="I13" s="1"/>
  <c r="J39" i="42"/>
  <c r="I39"/>
  <c r="H39"/>
  <c r="K39" s="1"/>
  <c r="L39" s="1"/>
  <c r="J38"/>
  <c r="I38"/>
  <c r="H38"/>
  <c r="K38" s="1"/>
  <c r="L38" s="1"/>
  <c r="J37"/>
  <c r="I37"/>
  <c r="H37"/>
  <c r="K37" s="1"/>
  <c r="L37" s="1"/>
  <c r="D35"/>
  <c r="J36"/>
  <c r="I36"/>
  <c r="H36"/>
  <c r="K36" s="1"/>
  <c r="L36" s="1"/>
  <c r="J35"/>
  <c r="I35"/>
  <c r="H35"/>
  <c r="K35" s="1"/>
  <c r="L35" s="1"/>
  <c r="J34"/>
  <c r="I34"/>
  <c r="H34"/>
  <c r="K34" s="1"/>
  <c r="L34" s="1"/>
  <c r="J33"/>
  <c r="I33"/>
  <c r="H33"/>
  <c r="K33" s="1"/>
  <c r="L33" s="1"/>
  <c r="J32"/>
  <c r="I32"/>
  <c r="H32"/>
  <c r="K32" s="1"/>
  <c r="L32" s="1"/>
  <c r="J31"/>
  <c r="I31"/>
  <c r="H31"/>
  <c r="K31" s="1"/>
  <c r="L31" s="1"/>
  <c r="J30"/>
  <c r="I30"/>
  <c r="H30"/>
  <c r="K30" s="1"/>
  <c r="L30" s="1"/>
  <c r="J29"/>
  <c r="I29"/>
  <c r="H29"/>
  <c r="K29" s="1"/>
  <c r="L29" s="1"/>
  <c r="J28"/>
  <c r="I28"/>
  <c r="H28"/>
  <c r="K28" s="1"/>
  <c r="L28" s="1"/>
  <c r="J27"/>
  <c r="I27"/>
  <c r="H27"/>
  <c r="K27" s="1"/>
  <c r="L27" s="1"/>
  <c r="J26"/>
  <c r="I26"/>
  <c r="H26"/>
  <c r="K26" s="1"/>
  <c r="L26" s="1"/>
  <c r="J25"/>
  <c r="I25"/>
  <c r="H25"/>
  <c r="K25" s="1"/>
  <c r="L25" s="1"/>
  <c r="J24"/>
  <c r="I24"/>
  <c r="H24"/>
  <c r="K24" s="1"/>
  <c r="L24" s="1"/>
  <c r="J23"/>
  <c r="I23"/>
  <c r="H23"/>
  <c r="K23" s="1"/>
  <c r="L23" s="1"/>
  <c r="J22"/>
  <c r="I22"/>
  <c r="H22"/>
  <c r="K22" s="1"/>
  <c r="L22" s="1"/>
  <c r="J21"/>
  <c r="I21"/>
  <c r="H21"/>
  <c r="K21" s="1"/>
  <c r="L21" s="1"/>
  <c r="J20"/>
  <c r="I20"/>
  <c r="H20"/>
  <c r="K20" s="1"/>
  <c r="L20" s="1"/>
  <c r="J19"/>
  <c r="I19"/>
  <c r="H19"/>
  <c r="K19" s="1"/>
  <c r="L19" s="1"/>
  <c r="J18"/>
  <c r="I18"/>
  <c r="H18"/>
  <c r="K18" s="1"/>
  <c r="L18" s="1"/>
  <c r="J17"/>
  <c r="I17"/>
  <c r="H17"/>
  <c r="K17" s="1"/>
  <c r="L17" s="1"/>
  <c r="J16"/>
  <c r="I16"/>
  <c r="H16"/>
  <c r="K16" s="1"/>
  <c r="L16" s="1"/>
  <c r="J15"/>
  <c r="I15"/>
  <c r="H15"/>
  <c r="K15" s="1"/>
  <c r="L15" s="1"/>
  <c r="H14"/>
  <c r="H13"/>
  <c r="H12"/>
  <c r="H11"/>
  <c r="J10"/>
  <c r="I10"/>
  <c r="H10"/>
  <c r="J9"/>
  <c r="I9"/>
  <c r="H9"/>
  <c r="K4"/>
  <c r="V3" s="1"/>
  <c r="I4"/>
  <c r="L3"/>
  <c r="K3"/>
  <c r="I3"/>
  <c r="Q4"/>
  <c r="J14" s="1"/>
  <c r="Q3"/>
  <c r="I13" s="1"/>
  <c r="J39" i="41"/>
  <c r="I39"/>
  <c r="H39"/>
  <c r="K39" s="1"/>
  <c r="L39" s="1"/>
  <c r="J38"/>
  <c r="I38"/>
  <c r="H38"/>
  <c r="K38" s="1"/>
  <c r="L38" s="1"/>
  <c r="J37"/>
  <c r="I37"/>
  <c r="H37"/>
  <c r="K37" s="1"/>
  <c r="L37" s="1"/>
  <c r="D36"/>
  <c r="J36"/>
  <c r="I36"/>
  <c r="H36"/>
  <c r="K36" s="1"/>
  <c r="L36" s="1"/>
  <c r="J35"/>
  <c r="I35"/>
  <c r="H35"/>
  <c r="K35" s="1"/>
  <c r="L35" s="1"/>
  <c r="D35"/>
  <c r="J34"/>
  <c r="I34"/>
  <c r="H34"/>
  <c r="K34" s="1"/>
  <c r="L34" s="1"/>
  <c r="J33"/>
  <c r="I33"/>
  <c r="H33"/>
  <c r="K33" s="1"/>
  <c r="L33" s="1"/>
  <c r="D33"/>
  <c r="J32"/>
  <c r="I32"/>
  <c r="H32"/>
  <c r="K32" s="1"/>
  <c r="L32" s="1"/>
  <c r="J31"/>
  <c r="I31"/>
  <c r="H31"/>
  <c r="K31" s="1"/>
  <c r="L31" s="1"/>
  <c r="D31"/>
  <c r="J30"/>
  <c r="I30"/>
  <c r="H30"/>
  <c r="K30" s="1"/>
  <c r="L30" s="1"/>
  <c r="J29"/>
  <c r="I29"/>
  <c r="H29"/>
  <c r="K29" s="1"/>
  <c r="L29" s="1"/>
  <c r="D29"/>
  <c r="J28"/>
  <c r="I28"/>
  <c r="H28"/>
  <c r="K28" s="1"/>
  <c r="L28" s="1"/>
  <c r="D28"/>
  <c r="J27"/>
  <c r="I27"/>
  <c r="H27"/>
  <c r="K27" s="1"/>
  <c r="L27" s="1"/>
  <c r="J26"/>
  <c r="I26"/>
  <c r="H26"/>
  <c r="K26" s="1"/>
  <c r="L26" s="1"/>
  <c r="J25"/>
  <c r="I25"/>
  <c r="H25"/>
  <c r="K25" s="1"/>
  <c r="L25" s="1"/>
  <c r="J24"/>
  <c r="I24"/>
  <c r="H24"/>
  <c r="K24" s="1"/>
  <c r="L24" s="1"/>
  <c r="J23"/>
  <c r="I23"/>
  <c r="H23"/>
  <c r="K23" s="1"/>
  <c r="L23" s="1"/>
  <c r="J22"/>
  <c r="I22"/>
  <c r="H22"/>
  <c r="K22" s="1"/>
  <c r="L22" s="1"/>
  <c r="J21"/>
  <c r="I21"/>
  <c r="H21"/>
  <c r="K21" s="1"/>
  <c r="L21" s="1"/>
  <c r="J20"/>
  <c r="I20"/>
  <c r="H20"/>
  <c r="K20" s="1"/>
  <c r="L20" s="1"/>
  <c r="J19"/>
  <c r="I19"/>
  <c r="H19"/>
  <c r="K19" s="1"/>
  <c r="L19" s="1"/>
  <c r="J18"/>
  <c r="I18"/>
  <c r="H18"/>
  <c r="K18" s="1"/>
  <c r="L18" s="1"/>
  <c r="J17"/>
  <c r="I17"/>
  <c r="H17"/>
  <c r="K17" s="1"/>
  <c r="L17" s="1"/>
  <c r="J16"/>
  <c r="I16"/>
  <c r="H16"/>
  <c r="K16" s="1"/>
  <c r="L16" s="1"/>
  <c r="J15"/>
  <c r="I15"/>
  <c r="H15"/>
  <c r="K15" s="1"/>
  <c r="L15" s="1"/>
  <c r="H14"/>
  <c r="H13"/>
  <c r="H12"/>
  <c r="H11"/>
  <c r="J10"/>
  <c r="I10"/>
  <c r="H10"/>
  <c r="J9"/>
  <c r="I9"/>
  <c r="H9"/>
  <c r="K4"/>
  <c r="V3" s="1"/>
  <c r="I4"/>
  <c r="L3"/>
  <c r="K3"/>
  <c r="I3"/>
  <c r="Q4"/>
  <c r="J14" s="1"/>
  <c r="Q3"/>
  <c r="I13" s="1"/>
  <c r="J39" i="40"/>
  <c r="I39"/>
  <c r="H39"/>
  <c r="K39" s="1"/>
  <c r="L39" s="1"/>
  <c r="J38"/>
  <c r="I38"/>
  <c r="H38"/>
  <c r="K38" s="1"/>
  <c r="L38" s="1"/>
  <c r="J37"/>
  <c r="I37"/>
  <c r="H37"/>
  <c r="K37" s="1"/>
  <c r="L37" s="1"/>
  <c r="D36"/>
  <c r="J36"/>
  <c r="I36"/>
  <c r="H36"/>
  <c r="K36" s="1"/>
  <c r="L36" s="1"/>
  <c r="J35"/>
  <c r="I35"/>
  <c r="H35"/>
  <c r="K35" s="1"/>
  <c r="L35" s="1"/>
  <c r="D35"/>
  <c r="J34"/>
  <c r="I34"/>
  <c r="H34"/>
  <c r="K34" s="1"/>
  <c r="L34" s="1"/>
  <c r="J33"/>
  <c r="I33"/>
  <c r="H33"/>
  <c r="K33" s="1"/>
  <c r="L33" s="1"/>
  <c r="J32"/>
  <c r="I32"/>
  <c r="H32"/>
  <c r="K32" s="1"/>
  <c r="L32" s="1"/>
  <c r="J31"/>
  <c r="I31"/>
  <c r="H31"/>
  <c r="K31" s="1"/>
  <c r="L31" s="1"/>
  <c r="D31"/>
  <c r="J30"/>
  <c r="I30"/>
  <c r="H30"/>
  <c r="K30" s="1"/>
  <c r="L30" s="1"/>
  <c r="D30"/>
  <c r="J29"/>
  <c r="I29"/>
  <c r="H29"/>
  <c r="K29" s="1"/>
  <c r="L29" s="1"/>
  <c r="J28"/>
  <c r="I28"/>
  <c r="H28"/>
  <c r="K28" s="1"/>
  <c r="L28" s="1"/>
  <c r="J27"/>
  <c r="I27"/>
  <c r="H27"/>
  <c r="K27" s="1"/>
  <c r="L27" s="1"/>
  <c r="J26"/>
  <c r="I26"/>
  <c r="H26"/>
  <c r="K26" s="1"/>
  <c r="L26" s="1"/>
  <c r="J25"/>
  <c r="I25"/>
  <c r="H25"/>
  <c r="K25" s="1"/>
  <c r="L25" s="1"/>
  <c r="J24"/>
  <c r="I24"/>
  <c r="H24"/>
  <c r="K24" s="1"/>
  <c r="L24" s="1"/>
  <c r="J23"/>
  <c r="I23"/>
  <c r="H23"/>
  <c r="K23" s="1"/>
  <c r="L23" s="1"/>
  <c r="J22"/>
  <c r="I22"/>
  <c r="H22"/>
  <c r="K22" s="1"/>
  <c r="L22" s="1"/>
  <c r="J21"/>
  <c r="I21"/>
  <c r="H21"/>
  <c r="K21" s="1"/>
  <c r="L21" s="1"/>
  <c r="J20"/>
  <c r="I20"/>
  <c r="H20"/>
  <c r="K20" s="1"/>
  <c r="L20" s="1"/>
  <c r="J19"/>
  <c r="I19"/>
  <c r="H19"/>
  <c r="K19" s="1"/>
  <c r="L19" s="1"/>
  <c r="J18"/>
  <c r="I18"/>
  <c r="H18"/>
  <c r="K18" s="1"/>
  <c r="L18" s="1"/>
  <c r="J17"/>
  <c r="I17"/>
  <c r="H17"/>
  <c r="K17" s="1"/>
  <c r="L17" s="1"/>
  <c r="J16"/>
  <c r="I16"/>
  <c r="H16"/>
  <c r="K16" s="1"/>
  <c r="L16" s="1"/>
  <c r="J15"/>
  <c r="I15"/>
  <c r="H15"/>
  <c r="K15" s="1"/>
  <c r="L15" s="1"/>
  <c r="D15"/>
  <c r="H14"/>
  <c r="H13"/>
  <c r="H12"/>
  <c r="H11"/>
  <c r="J10"/>
  <c r="I10"/>
  <c r="H10"/>
  <c r="J9"/>
  <c r="I9"/>
  <c r="H9"/>
  <c r="K4"/>
  <c r="V3" s="1"/>
  <c r="I4"/>
  <c r="L3"/>
  <c r="K3"/>
  <c r="I3"/>
  <c r="Q4"/>
  <c r="J14" s="1"/>
  <c r="Q3"/>
  <c r="I13" s="1"/>
  <c r="J39" i="39"/>
  <c r="I39"/>
  <c r="H39"/>
  <c r="K39" s="1"/>
  <c r="L39" s="1"/>
  <c r="J38"/>
  <c r="I38"/>
  <c r="H38"/>
  <c r="K38" s="1"/>
  <c r="L38" s="1"/>
  <c r="J37"/>
  <c r="I37"/>
  <c r="H37"/>
  <c r="K37" s="1"/>
  <c r="L37" s="1"/>
  <c r="D36"/>
  <c r="J36"/>
  <c r="I36"/>
  <c r="H36"/>
  <c r="K36" s="1"/>
  <c r="L36" s="1"/>
  <c r="J35"/>
  <c r="I35"/>
  <c r="H35"/>
  <c r="K35" s="1"/>
  <c r="L35" s="1"/>
  <c r="J34"/>
  <c r="I34"/>
  <c r="H34"/>
  <c r="K34" s="1"/>
  <c r="L34" s="1"/>
  <c r="J33"/>
  <c r="I33"/>
  <c r="H33"/>
  <c r="K33" s="1"/>
  <c r="L33" s="1"/>
  <c r="D33"/>
  <c r="J32"/>
  <c r="I32"/>
  <c r="H32"/>
  <c r="K32" s="1"/>
  <c r="L32" s="1"/>
  <c r="J31"/>
  <c r="I31"/>
  <c r="H31"/>
  <c r="K31" s="1"/>
  <c r="L31" s="1"/>
  <c r="J30"/>
  <c r="I30"/>
  <c r="H30"/>
  <c r="K30" s="1"/>
  <c r="L30" s="1"/>
  <c r="J29"/>
  <c r="I29"/>
  <c r="H29"/>
  <c r="K29" s="1"/>
  <c r="L29" s="1"/>
  <c r="D29"/>
  <c r="J28"/>
  <c r="I28"/>
  <c r="H28"/>
  <c r="K28" s="1"/>
  <c r="L28" s="1"/>
  <c r="D28"/>
  <c r="J27"/>
  <c r="I27"/>
  <c r="H27"/>
  <c r="K27" s="1"/>
  <c r="L27" s="1"/>
  <c r="J26"/>
  <c r="I26"/>
  <c r="H26"/>
  <c r="K26" s="1"/>
  <c r="L26" s="1"/>
  <c r="J25"/>
  <c r="I25"/>
  <c r="H25"/>
  <c r="K25" s="1"/>
  <c r="L25" s="1"/>
  <c r="J24"/>
  <c r="I24"/>
  <c r="H24"/>
  <c r="K24" s="1"/>
  <c r="L24" s="1"/>
  <c r="J23"/>
  <c r="I23"/>
  <c r="H23"/>
  <c r="K23" s="1"/>
  <c r="L23" s="1"/>
  <c r="J22"/>
  <c r="I22"/>
  <c r="H22"/>
  <c r="K22" s="1"/>
  <c r="L22" s="1"/>
  <c r="J21"/>
  <c r="I21"/>
  <c r="H21"/>
  <c r="K21" s="1"/>
  <c r="L21" s="1"/>
  <c r="J20"/>
  <c r="I20"/>
  <c r="H20"/>
  <c r="K20" s="1"/>
  <c r="L20" s="1"/>
  <c r="J19"/>
  <c r="I19"/>
  <c r="H19"/>
  <c r="K19" s="1"/>
  <c r="L19" s="1"/>
  <c r="J18"/>
  <c r="I18"/>
  <c r="H18"/>
  <c r="K18" s="1"/>
  <c r="L18" s="1"/>
  <c r="J17"/>
  <c r="I17"/>
  <c r="H17"/>
  <c r="K17" s="1"/>
  <c r="L17" s="1"/>
  <c r="J16"/>
  <c r="I16"/>
  <c r="H16"/>
  <c r="K16" s="1"/>
  <c r="L16" s="1"/>
  <c r="J15"/>
  <c r="I15"/>
  <c r="H15"/>
  <c r="K15" s="1"/>
  <c r="L15" s="1"/>
  <c r="H14"/>
  <c r="H13"/>
  <c r="H12"/>
  <c r="H11"/>
  <c r="J10"/>
  <c r="I10"/>
  <c r="H10"/>
  <c r="J9"/>
  <c r="I9"/>
  <c r="H9"/>
  <c r="K4"/>
  <c r="V3" s="1"/>
  <c r="I4"/>
  <c r="L3"/>
  <c r="K3"/>
  <c r="I3"/>
  <c r="Q4"/>
  <c r="J14" s="1"/>
  <c r="Q3"/>
  <c r="I13" s="1"/>
  <c r="J39" i="38"/>
  <c r="I39"/>
  <c r="H39"/>
  <c r="K39" s="1"/>
  <c r="L39" s="1"/>
  <c r="J38"/>
  <c r="I38"/>
  <c r="H38"/>
  <c r="K38" s="1"/>
  <c r="L38" s="1"/>
  <c r="J37"/>
  <c r="I37"/>
  <c r="H37"/>
  <c r="K37" s="1"/>
  <c r="L37" s="1"/>
  <c r="V39"/>
  <c r="C39" s="1"/>
  <c r="D39" s="1"/>
  <c r="J36"/>
  <c r="I36"/>
  <c r="H36"/>
  <c r="K36" s="1"/>
  <c r="L36" s="1"/>
  <c r="J35"/>
  <c r="I35"/>
  <c r="H35"/>
  <c r="K35" s="1"/>
  <c r="L35" s="1"/>
  <c r="J34"/>
  <c r="I34"/>
  <c r="H34"/>
  <c r="K34" s="1"/>
  <c r="L34" s="1"/>
  <c r="J33"/>
  <c r="I33"/>
  <c r="H33"/>
  <c r="K33" s="1"/>
  <c r="L33" s="1"/>
  <c r="J32"/>
  <c r="I32"/>
  <c r="H32"/>
  <c r="K32" s="1"/>
  <c r="L32" s="1"/>
  <c r="J31"/>
  <c r="I31"/>
  <c r="H31"/>
  <c r="K31" s="1"/>
  <c r="L31" s="1"/>
  <c r="J30"/>
  <c r="I30"/>
  <c r="H30"/>
  <c r="K30" s="1"/>
  <c r="L30" s="1"/>
  <c r="J29"/>
  <c r="I29"/>
  <c r="H29"/>
  <c r="K29" s="1"/>
  <c r="L29" s="1"/>
  <c r="J28"/>
  <c r="I28"/>
  <c r="H28"/>
  <c r="K28" s="1"/>
  <c r="L28" s="1"/>
  <c r="J27"/>
  <c r="I27"/>
  <c r="H27"/>
  <c r="K27" s="1"/>
  <c r="L27" s="1"/>
  <c r="J26"/>
  <c r="I26"/>
  <c r="H26"/>
  <c r="K26" s="1"/>
  <c r="L26" s="1"/>
  <c r="J25"/>
  <c r="I25"/>
  <c r="H25"/>
  <c r="K25" s="1"/>
  <c r="L25" s="1"/>
  <c r="J24"/>
  <c r="I24"/>
  <c r="H24"/>
  <c r="K24" s="1"/>
  <c r="L24" s="1"/>
  <c r="J23"/>
  <c r="I23"/>
  <c r="H23"/>
  <c r="K23" s="1"/>
  <c r="L23" s="1"/>
  <c r="J22"/>
  <c r="I22"/>
  <c r="H22"/>
  <c r="K22" s="1"/>
  <c r="L22" s="1"/>
  <c r="J21"/>
  <c r="I21"/>
  <c r="H21"/>
  <c r="K21" s="1"/>
  <c r="L21" s="1"/>
  <c r="J20"/>
  <c r="I20"/>
  <c r="H20"/>
  <c r="K20" s="1"/>
  <c r="L20" s="1"/>
  <c r="J19"/>
  <c r="I19"/>
  <c r="H19"/>
  <c r="K19" s="1"/>
  <c r="L19" s="1"/>
  <c r="J18"/>
  <c r="I18"/>
  <c r="H18"/>
  <c r="K18" s="1"/>
  <c r="L18" s="1"/>
  <c r="J17"/>
  <c r="I17"/>
  <c r="H17"/>
  <c r="K17" s="1"/>
  <c r="L17" s="1"/>
  <c r="J16"/>
  <c r="I16"/>
  <c r="H16"/>
  <c r="K16" s="1"/>
  <c r="L16" s="1"/>
  <c r="J15"/>
  <c r="I15"/>
  <c r="H15"/>
  <c r="K15" s="1"/>
  <c r="L15" s="1"/>
  <c r="H14"/>
  <c r="H13"/>
  <c r="H12"/>
  <c r="H11"/>
  <c r="J10"/>
  <c r="I10"/>
  <c r="H10"/>
  <c r="J9"/>
  <c r="I9"/>
  <c r="H9"/>
  <c r="K4"/>
  <c r="V3" s="1"/>
  <c r="I4"/>
  <c r="L3"/>
  <c r="K3"/>
  <c r="I3"/>
  <c r="Q4"/>
  <c r="J14" s="1"/>
  <c r="Q3"/>
  <c r="I13" s="1"/>
  <c r="K3" i="26"/>
  <c r="J14"/>
  <c r="K4"/>
  <c r="V3" s="1"/>
  <c r="L3"/>
  <c r="I3"/>
  <c r="I4"/>
  <c r="Q3"/>
  <c r="I11" s="1"/>
  <c r="H10"/>
  <c r="H11"/>
  <c r="H12"/>
  <c r="H13"/>
  <c r="H14"/>
  <c r="H15"/>
  <c r="K15" s="1"/>
  <c r="L15" s="1"/>
  <c r="H16"/>
  <c r="K16" s="1"/>
  <c r="L16" s="1"/>
  <c r="H17"/>
  <c r="H18"/>
  <c r="K18" s="1"/>
  <c r="L18" s="1"/>
  <c r="H19"/>
  <c r="K19" s="1"/>
  <c r="L19" s="1"/>
  <c r="H20"/>
  <c r="K20" s="1"/>
  <c r="L20" s="1"/>
  <c r="H21"/>
  <c r="K21" s="1"/>
  <c r="L21" s="1"/>
  <c r="H22"/>
  <c r="K22" s="1"/>
  <c r="L22" s="1"/>
  <c r="H23"/>
  <c r="K23" s="1"/>
  <c r="L23" s="1"/>
  <c r="H24"/>
  <c r="K24" s="1"/>
  <c r="L24" s="1"/>
  <c r="H25"/>
  <c r="K25" s="1"/>
  <c r="L25" s="1"/>
  <c r="H26"/>
  <c r="K26" s="1"/>
  <c r="L26" s="1"/>
  <c r="H27"/>
  <c r="K27" s="1"/>
  <c r="L27" s="1"/>
  <c r="H28"/>
  <c r="K28" s="1"/>
  <c r="L28" s="1"/>
  <c r="H29"/>
  <c r="K29" s="1"/>
  <c r="L29" s="1"/>
  <c r="H30"/>
  <c r="K30" s="1"/>
  <c r="L30" s="1"/>
  <c r="H31"/>
  <c r="K31" s="1"/>
  <c r="L31" s="1"/>
  <c r="H32"/>
  <c r="K32" s="1"/>
  <c r="L32" s="1"/>
  <c r="H33"/>
  <c r="K33" s="1"/>
  <c r="L33" s="1"/>
  <c r="H34"/>
  <c r="K34" s="1"/>
  <c r="L34" s="1"/>
  <c r="H35"/>
  <c r="K35" s="1"/>
  <c r="L35" s="1"/>
  <c r="H36"/>
  <c r="K36" s="1"/>
  <c r="L36" s="1"/>
  <c r="H37"/>
  <c r="K37" s="1"/>
  <c r="L37" s="1"/>
  <c r="H38"/>
  <c r="K38" s="1"/>
  <c r="L38" s="1"/>
  <c r="H39"/>
  <c r="K39" s="1"/>
  <c r="L39" s="1"/>
  <c r="H9"/>
  <c r="I10"/>
  <c r="J10"/>
  <c r="I12"/>
  <c r="I13"/>
  <c r="I14"/>
  <c r="I15"/>
  <c r="J15"/>
  <c r="I16"/>
  <c r="J16"/>
  <c r="I17"/>
  <c r="J17"/>
  <c r="I18"/>
  <c r="J18"/>
  <c r="I19"/>
  <c r="J19"/>
  <c r="I20"/>
  <c r="J20"/>
  <c r="I21"/>
  <c r="J21"/>
  <c r="I22"/>
  <c r="J22"/>
  <c r="I23"/>
  <c r="J23"/>
  <c r="I24"/>
  <c r="J24"/>
  <c r="I25"/>
  <c r="J25"/>
  <c r="I26"/>
  <c r="J26"/>
  <c r="I27"/>
  <c r="J27"/>
  <c r="I28"/>
  <c r="J28"/>
  <c r="I29"/>
  <c r="J29"/>
  <c r="I30"/>
  <c r="J30"/>
  <c r="I31"/>
  <c r="J31"/>
  <c r="I32"/>
  <c r="J32"/>
  <c r="I33"/>
  <c r="J33"/>
  <c r="I34"/>
  <c r="J34"/>
  <c r="I35"/>
  <c r="J35"/>
  <c r="I36"/>
  <c r="J36"/>
  <c r="I37"/>
  <c r="J37"/>
  <c r="I38"/>
  <c r="J38"/>
  <c r="I39"/>
  <c r="J39"/>
  <c r="J9"/>
  <c r="I9"/>
  <c r="Q4"/>
  <c r="J12" s="1"/>
  <c r="K9" i="38" l="1"/>
  <c r="H40"/>
  <c r="K9" i="42"/>
  <c r="H40"/>
  <c r="K9" i="46"/>
  <c r="H40"/>
  <c r="K9" i="48"/>
  <c r="H40"/>
  <c r="K9" i="44"/>
  <c r="L9" s="1"/>
  <c r="H40"/>
  <c r="H40" i="26"/>
  <c r="K9" i="41"/>
  <c r="H40"/>
  <c r="K9" i="47"/>
  <c r="L9" s="1"/>
  <c r="H40"/>
  <c r="K9" i="39"/>
  <c r="H40"/>
  <c r="K9" i="40"/>
  <c r="L9" s="1"/>
  <c r="H40"/>
  <c r="K9" i="43"/>
  <c r="H40"/>
  <c r="K9" i="45"/>
  <c r="L9" s="1"/>
  <c r="H40"/>
  <c r="L9" i="39"/>
  <c r="N9"/>
  <c r="L9" i="43"/>
  <c r="N9"/>
  <c r="L9" i="38"/>
  <c r="N9"/>
  <c r="L9" i="42"/>
  <c r="N9"/>
  <c r="N9" i="44"/>
  <c r="L9" i="48"/>
  <c r="N9"/>
  <c r="L9" i="41"/>
  <c r="N9"/>
  <c r="L9" i="46"/>
  <c r="N9"/>
  <c r="J12" i="38"/>
  <c r="I12" i="44"/>
  <c r="I12" i="47"/>
  <c r="I12" i="45"/>
  <c r="J12" i="40"/>
  <c r="J12" i="42"/>
  <c r="J12" i="47"/>
  <c r="I12" i="39"/>
  <c r="J12" i="46"/>
  <c r="I12" i="48"/>
  <c r="J12" i="45"/>
  <c r="I12" i="46"/>
  <c r="I12" i="40"/>
  <c r="J12" i="41"/>
  <c r="J12" i="43"/>
  <c r="I12" i="38"/>
  <c r="K12" s="1"/>
  <c r="J12" i="39"/>
  <c r="I12" i="41"/>
  <c r="I12" i="42"/>
  <c r="I12" i="43"/>
  <c r="J12" i="44"/>
  <c r="J12" i="48"/>
  <c r="N39" i="26"/>
  <c r="N35"/>
  <c r="N31"/>
  <c r="N27"/>
  <c r="N23"/>
  <c r="N19"/>
  <c r="N15"/>
  <c r="N16" i="38"/>
  <c r="N20"/>
  <c r="N24"/>
  <c r="N28"/>
  <c r="N32"/>
  <c r="N36"/>
  <c r="N37"/>
  <c r="N15" i="39"/>
  <c r="N19"/>
  <c r="N23"/>
  <c r="N27"/>
  <c r="N28"/>
  <c r="N29"/>
  <c r="N34"/>
  <c r="N39"/>
  <c r="N18" i="40"/>
  <c r="N22"/>
  <c r="N26"/>
  <c r="N32"/>
  <c r="N38"/>
  <c r="N16" i="41"/>
  <c r="N20"/>
  <c r="N24"/>
  <c r="N30"/>
  <c r="N31"/>
  <c r="N38"/>
  <c r="N16" i="42"/>
  <c r="N20"/>
  <c r="N24"/>
  <c r="N28"/>
  <c r="N32"/>
  <c r="N36"/>
  <c r="N37"/>
  <c r="N18" i="43"/>
  <c r="N24"/>
  <c r="N28"/>
  <c r="N32"/>
  <c r="N36"/>
  <c r="N37"/>
  <c r="N15" i="44"/>
  <c r="N19"/>
  <c r="N23"/>
  <c r="N27"/>
  <c r="N32"/>
  <c r="N36"/>
  <c r="N37"/>
  <c r="N15" i="45"/>
  <c r="N19"/>
  <c r="N23"/>
  <c r="N27"/>
  <c r="N33"/>
  <c r="N39"/>
  <c r="N18" i="46"/>
  <c r="N22"/>
  <c r="N26"/>
  <c r="N34"/>
  <c r="N35"/>
  <c r="N18" i="47"/>
  <c r="N22"/>
  <c r="N26"/>
  <c r="N30"/>
  <c r="N36"/>
  <c r="N37"/>
  <c r="N15" i="48"/>
  <c r="N19"/>
  <c r="N23"/>
  <c r="N31"/>
  <c r="N35"/>
  <c r="N36" i="26"/>
  <c r="N32"/>
  <c r="N28"/>
  <c r="N24"/>
  <c r="N20"/>
  <c r="N16"/>
  <c r="N17" i="38"/>
  <c r="N21"/>
  <c r="N25"/>
  <c r="N29"/>
  <c r="N33"/>
  <c r="N38"/>
  <c r="N16" i="39"/>
  <c r="N20"/>
  <c r="N24"/>
  <c r="N30"/>
  <c r="N35"/>
  <c r="N15" i="40"/>
  <c r="N19"/>
  <c r="N23"/>
  <c r="N27"/>
  <c r="N33"/>
  <c r="N39"/>
  <c r="N17" i="41"/>
  <c r="N21"/>
  <c r="N25"/>
  <c r="N32"/>
  <c r="N33"/>
  <c r="N39"/>
  <c r="N17" i="42"/>
  <c r="N21"/>
  <c r="N25"/>
  <c r="N29"/>
  <c r="N33"/>
  <c r="N38"/>
  <c r="N15" i="43"/>
  <c r="N19"/>
  <c r="N25"/>
  <c r="N29"/>
  <c r="N33"/>
  <c r="N38"/>
  <c r="N16" i="44"/>
  <c r="N20"/>
  <c r="N24"/>
  <c r="N28"/>
  <c r="N33"/>
  <c r="N38"/>
  <c r="N16" i="45"/>
  <c r="N20"/>
  <c r="N24"/>
  <c r="N28"/>
  <c r="N34"/>
  <c r="N35"/>
  <c r="N15" i="46"/>
  <c r="N19"/>
  <c r="N23"/>
  <c r="N27"/>
  <c r="N28"/>
  <c r="N29"/>
  <c r="N36"/>
  <c r="N37"/>
  <c r="N15" i="47"/>
  <c r="N19"/>
  <c r="N23"/>
  <c r="N27"/>
  <c r="N31"/>
  <c r="N38"/>
  <c r="N16" i="48"/>
  <c r="N20"/>
  <c r="N24"/>
  <c r="N32"/>
  <c r="N36"/>
  <c r="N37"/>
  <c r="N33" i="26"/>
  <c r="N29"/>
  <c r="N21"/>
  <c r="N18" i="38"/>
  <c r="N22"/>
  <c r="N26"/>
  <c r="N30"/>
  <c r="N34"/>
  <c r="N39"/>
  <c r="N17" i="39"/>
  <c r="N21"/>
  <c r="N25"/>
  <c r="N31"/>
  <c r="N36"/>
  <c r="N37"/>
  <c r="N16" i="40"/>
  <c r="N20"/>
  <c r="N24"/>
  <c r="N28"/>
  <c r="N34"/>
  <c r="N35"/>
  <c r="N18" i="41"/>
  <c r="N22"/>
  <c r="N26"/>
  <c r="N34"/>
  <c r="N35"/>
  <c r="N18" i="42"/>
  <c r="N22"/>
  <c r="N26"/>
  <c r="N30"/>
  <c r="N34"/>
  <c r="N39"/>
  <c r="N16" i="43"/>
  <c r="N20"/>
  <c r="N26"/>
  <c r="N30"/>
  <c r="N34"/>
  <c r="N39"/>
  <c r="N17" i="44"/>
  <c r="N21"/>
  <c r="N25"/>
  <c r="N29"/>
  <c r="N34"/>
  <c r="N39"/>
  <c r="N17" i="45"/>
  <c r="N21"/>
  <c r="N25"/>
  <c r="N29"/>
  <c r="N30"/>
  <c r="N31"/>
  <c r="N36"/>
  <c r="N37"/>
  <c r="N16" i="46"/>
  <c r="N20"/>
  <c r="N24"/>
  <c r="N30"/>
  <c r="N31"/>
  <c r="N38"/>
  <c r="N16" i="47"/>
  <c r="N20"/>
  <c r="N24"/>
  <c r="N28"/>
  <c r="N32"/>
  <c r="N33"/>
  <c r="N39"/>
  <c r="N17" i="48"/>
  <c r="N21"/>
  <c r="N25"/>
  <c r="N26"/>
  <c r="N27"/>
  <c r="N28"/>
  <c r="N29"/>
  <c r="N33"/>
  <c r="N38"/>
  <c r="N37" i="26"/>
  <c r="N25"/>
  <c r="N38"/>
  <c r="N34"/>
  <c r="N30"/>
  <c r="N26"/>
  <c r="N22"/>
  <c r="N18"/>
  <c r="N15" i="38"/>
  <c r="N19"/>
  <c r="N23"/>
  <c r="N27"/>
  <c r="N31"/>
  <c r="N35"/>
  <c r="N18" i="39"/>
  <c r="N22"/>
  <c r="N26"/>
  <c r="N32"/>
  <c r="N33"/>
  <c r="N38"/>
  <c r="N17" i="40"/>
  <c r="N21"/>
  <c r="N25"/>
  <c r="N29"/>
  <c r="N30"/>
  <c r="N31"/>
  <c r="N36"/>
  <c r="N37"/>
  <c r="N15" i="41"/>
  <c r="N19"/>
  <c r="N23"/>
  <c r="N27"/>
  <c r="N28"/>
  <c r="N29"/>
  <c r="N36"/>
  <c r="N37"/>
  <c r="N15" i="42"/>
  <c r="N19"/>
  <c r="N23"/>
  <c r="N27"/>
  <c r="N31"/>
  <c r="N35"/>
  <c r="N17" i="43"/>
  <c r="N21"/>
  <c r="N22"/>
  <c r="N23"/>
  <c r="N27"/>
  <c r="N31"/>
  <c r="N35"/>
  <c r="N18" i="44"/>
  <c r="N22"/>
  <c r="N26"/>
  <c r="N30"/>
  <c r="N31"/>
  <c r="N35"/>
  <c r="N18" i="45"/>
  <c r="N22"/>
  <c r="N26"/>
  <c r="N32"/>
  <c r="N38"/>
  <c r="N17" i="46"/>
  <c r="N21"/>
  <c r="N25"/>
  <c r="N32"/>
  <c r="N33"/>
  <c r="N39"/>
  <c r="N17" i="47"/>
  <c r="N21"/>
  <c r="N25"/>
  <c r="N29"/>
  <c r="N34"/>
  <c r="N35"/>
  <c r="N18" i="48"/>
  <c r="N22"/>
  <c r="N30"/>
  <c r="N34"/>
  <c r="N39"/>
  <c r="K10" i="40"/>
  <c r="J11"/>
  <c r="K10" i="41"/>
  <c r="K10" i="42"/>
  <c r="K10" i="45"/>
  <c r="J11" i="38"/>
  <c r="J11" i="46"/>
  <c r="K10" i="47"/>
  <c r="K10" i="48"/>
  <c r="K10" i="43"/>
  <c r="K10" i="44"/>
  <c r="K10" i="26"/>
  <c r="K10" i="38"/>
  <c r="K10" i="39"/>
  <c r="K10" i="46"/>
  <c r="K17" i="26"/>
  <c r="L17" s="1"/>
  <c r="K12" i="43"/>
  <c r="K12" i="46"/>
  <c r="D35" i="39"/>
  <c r="D33" i="40"/>
  <c r="D33" i="44"/>
  <c r="D33" i="45"/>
  <c r="D12" i="47"/>
  <c r="D13"/>
  <c r="D15"/>
  <c r="D30"/>
  <c r="D31"/>
  <c r="D12" i="48"/>
  <c r="D13"/>
  <c r="D15"/>
  <c r="D35"/>
  <c r="D31" i="39"/>
  <c r="D28" i="44"/>
  <c r="D29"/>
  <c r="D10" i="48"/>
  <c r="D11"/>
  <c r="D14"/>
  <c r="D31"/>
  <c r="D16"/>
  <c r="D17"/>
  <c r="D18"/>
  <c r="D19"/>
  <c r="D20"/>
  <c r="D21"/>
  <c r="D22"/>
  <c r="D23"/>
  <c r="D33"/>
  <c r="D30" i="43"/>
  <c r="D31"/>
  <c r="D33"/>
  <c r="K9" i="26"/>
  <c r="D35" i="43"/>
  <c r="D35" i="44"/>
  <c r="D12" i="40"/>
  <c r="D13"/>
  <c r="K12" i="44"/>
  <c r="D22" i="40"/>
  <c r="D23"/>
  <c r="D20" i="46"/>
  <c r="D21"/>
  <c r="D22" i="47"/>
  <c r="D23"/>
  <c r="D20" i="39"/>
  <c r="D21"/>
  <c r="D20" i="44"/>
  <c r="D21"/>
  <c r="D24" i="48"/>
  <c r="D25"/>
  <c r="D12" i="41"/>
  <c r="D20"/>
  <c r="D21"/>
  <c r="D21" i="38"/>
  <c r="D14"/>
  <c r="D17"/>
  <c r="D11"/>
  <c r="D16"/>
  <c r="D10"/>
  <c r="D12"/>
  <c r="D13"/>
  <c r="D15"/>
  <c r="D33"/>
  <c r="D29"/>
  <c r="D22" i="45"/>
  <c r="D23"/>
  <c r="D25" i="38"/>
  <c r="D20" i="47"/>
  <c r="D21"/>
  <c r="D28"/>
  <c r="D29"/>
  <c r="D18"/>
  <c r="D19"/>
  <c r="D26"/>
  <c r="D27"/>
  <c r="D16"/>
  <c r="D17"/>
  <c r="D24"/>
  <c r="D25"/>
  <c r="D14" i="46"/>
  <c r="D18"/>
  <c r="D19"/>
  <c r="D26"/>
  <c r="D27"/>
  <c r="D10"/>
  <c r="D11"/>
  <c r="D16"/>
  <c r="D17"/>
  <c r="D24"/>
  <c r="D25"/>
  <c r="D12"/>
  <c r="D13"/>
  <c r="D15"/>
  <c r="D22"/>
  <c r="D23"/>
  <c r="D20" i="45"/>
  <c r="D21"/>
  <c r="D28"/>
  <c r="D29"/>
  <c r="D10"/>
  <c r="D11"/>
  <c r="D14"/>
  <c r="D18"/>
  <c r="D19"/>
  <c r="D26"/>
  <c r="D27"/>
  <c r="D16"/>
  <c r="D17"/>
  <c r="D24"/>
  <c r="D25"/>
  <c r="D10" i="44"/>
  <c r="D11"/>
  <c r="D14"/>
  <c r="D18"/>
  <c r="D19"/>
  <c r="D26"/>
  <c r="D27"/>
  <c r="D16"/>
  <c r="D17"/>
  <c r="D24"/>
  <c r="D25"/>
  <c r="D12"/>
  <c r="D13"/>
  <c r="D15"/>
  <c r="D22"/>
  <c r="D23"/>
  <c r="D10" i="43"/>
  <c r="D11"/>
  <c r="D14"/>
  <c r="D18"/>
  <c r="D19"/>
  <c r="D26"/>
  <c r="D27"/>
  <c r="D16"/>
  <c r="D17"/>
  <c r="D24"/>
  <c r="D25"/>
  <c r="D20"/>
  <c r="D21"/>
  <c r="D28"/>
  <c r="D29"/>
  <c r="D13" i="42"/>
  <c r="D11"/>
  <c r="D15"/>
  <c r="D17"/>
  <c r="D19"/>
  <c r="D21"/>
  <c r="D23"/>
  <c r="D25"/>
  <c r="D27"/>
  <c r="D29"/>
  <c r="D31"/>
  <c r="D33"/>
  <c r="D16" i="41"/>
  <c r="D17"/>
  <c r="D24"/>
  <c r="D25"/>
  <c r="D13"/>
  <c r="D15"/>
  <c r="D22"/>
  <c r="D23"/>
  <c r="D10"/>
  <c r="D11"/>
  <c r="D14"/>
  <c r="D18"/>
  <c r="D19"/>
  <c r="D26"/>
  <c r="D27"/>
  <c r="D10" i="40"/>
  <c r="D11"/>
  <c r="D16"/>
  <c r="D17"/>
  <c r="D24"/>
  <c r="D25"/>
  <c r="D20"/>
  <c r="D21"/>
  <c r="D28"/>
  <c r="D29"/>
  <c r="D14"/>
  <c r="D18"/>
  <c r="D19"/>
  <c r="D26"/>
  <c r="D27"/>
  <c r="D16" i="39"/>
  <c r="D17"/>
  <c r="D24"/>
  <c r="D25"/>
  <c r="D12"/>
  <c r="D13"/>
  <c r="D15"/>
  <c r="D22"/>
  <c r="D23"/>
  <c r="D10"/>
  <c r="D11"/>
  <c r="D14"/>
  <c r="D18"/>
  <c r="D19"/>
  <c r="D26"/>
  <c r="D27"/>
  <c r="D20" i="38"/>
  <c r="D24"/>
  <c r="D28"/>
  <c r="D32"/>
  <c r="D36"/>
  <c r="D19"/>
  <c r="D23"/>
  <c r="D27"/>
  <c r="D31"/>
  <c r="D35"/>
  <c r="D18"/>
  <c r="D22"/>
  <c r="D26"/>
  <c r="D30"/>
  <c r="D34"/>
  <c r="K12" i="45"/>
  <c r="K12" i="47"/>
  <c r="K12" i="48"/>
  <c r="K12" i="42"/>
  <c r="K12" i="39"/>
  <c r="K12" i="40"/>
  <c r="K12" i="41"/>
  <c r="I14" i="48"/>
  <c r="K14" s="1"/>
  <c r="L14" s="1"/>
  <c r="V37"/>
  <c r="C37" s="1"/>
  <c r="D37" s="1"/>
  <c r="V38"/>
  <c r="C38" s="1"/>
  <c r="D38" s="1"/>
  <c r="V39"/>
  <c r="C39" s="1"/>
  <c r="D39" s="1"/>
  <c r="J11"/>
  <c r="J13"/>
  <c r="K13" s="1"/>
  <c r="L13" s="1"/>
  <c r="I11"/>
  <c r="D30"/>
  <c r="D32"/>
  <c r="D34"/>
  <c r="I14" i="47"/>
  <c r="K14" s="1"/>
  <c r="L14" s="1"/>
  <c r="V37"/>
  <c r="C37" s="1"/>
  <c r="D37" s="1"/>
  <c r="V38"/>
  <c r="C38" s="1"/>
  <c r="D38" s="1"/>
  <c r="V39"/>
  <c r="C39" s="1"/>
  <c r="D39" s="1"/>
  <c r="J11"/>
  <c r="J13"/>
  <c r="K13" s="1"/>
  <c r="L13" s="1"/>
  <c r="I11"/>
  <c r="D32"/>
  <c r="D34"/>
  <c r="I14" i="46"/>
  <c r="K14" s="1"/>
  <c r="L14" s="1"/>
  <c r="V37"/>
  <c r="C37" s="1"/>
  <c r="D37" s="1"/>
  <c r="V38"/>
  <c r="C38" s="1"/>
  <c r="D38" s="1"/>
  <c r="V39"/>
  <c r="C39" s="1"/>
  <c r="D39" s="1"/>
  <c r="J13"/>
  <c r="K13" s="1"/>
  <c r="L13" s="1"/>
  <c r="I11"/>
  <c r="K11" s="1"/>
  <c r="D30"/>
  <c r="D32"/>
  <c r="D34"/>
  <c r="I14" i="45"/>
  <c r="K14" s="1"/>
  <c r="L14" s="1"/>
  <c r="V37"/>
  <c r="C37" s="1"/>
  <c r="D37" s="1"/>
  <c r="V38"/>
  <c r="C38" s="1"/>
  <c r="D38" s="1"/>
  <c r="V39"/>
  <c r="C39" s="1"/>
  <c r="D39" s="1"/>
  <c r="J11"/>
  <c r="J13"/>
  <c r="K13" s="1"/>
  <c r="L13" s="1"/>
  <c r="I11"/>
  <c r="D32"/>
  <c r="D34"/>
  <c r="I14" i="44"/>
  <c r="K14" s="1"/>
  <c r="L14" s="1"/>
  <c r="V37"/>
  <c r="C37" s="1"/>
  <c r="D37" s="1"/>
  <c r="V38"/>
  <c r="C38" s="1"/>
  <c r="D38" s="1"/>
  <c r="V39"/>
  <c r="C39" s="1"/>
  <c r="D39" s="1"/>
  <c r="J11"/>
  <c r="J13"/>
  <c r="K13" s="1"/>
  <c r="L13" s="1"/>
  <c r="I11"/>
  <c r="D30"/>
  <c r="D32"/>
  <c r="D34"/>
  <c r="I14" i="43"/>
  <c r="K14" s="1"/>
  <c r="L14" s="1"/>
  <c r="V37"/>
  <c r="C37" s="1"/>
  <c r="D37" s="1"/>
  <c r="V38"/>
  <c r="C38" s="1"/>
  <c r="D38" s="1"/>
  <c r="V39"/>
  <c r="C39" s="1"/>
  <c r="D39" s="1"/>
  <c r="J11"/>
  <c r="J13"/>
  <c r="K13" s="1"/>
  <c r="L13" s="1"/>
  <c r="I11"/>
  <c r="D32"/>
  <c r="D34"/>
  <c r="I14" i="42"/>
  <c r="K14" s="1"/>
  <c r="L14" s="1"/>
  <c r="V39"/>
  <c r="C39" s="1"/>
  <c r="D39" s="1"/>
  <c r="J11"/>
  <c r="J13"/>
  <c r="K13" s="1"/>
  <c r="L13" s="1"/>
  <c r="V37"/>
  <c r="C37" s="1"/>
  <c r="D37" s="1"/>
  <c r="V38"/>
  <c r="C38" s="1"/>
  <c r="D38" s="1"/>
  <c r="D10"/>
  <c r="I11"/>
  <c r="D12"/>
  <c r="D14"/>
  <c r="D16"/>
  <c r="D18"/>
  <c r="D20"/>
  <c r="D22"/>
  <c r="D24"/>
  <c r="D26"/>
  <c r="D28"/>
  <c r="D30"/>
  <c r="D32"/>
  <c r="D34"/>
  <c r="D36"/>
  <c r="I14" i="41"/>
  <c r="K14" s="1"/>
  <c r="L14" s="1"/>
  <c r="V37"/>
  <c r="C37" s="1"/>
  <c r="D37" s="1"/>
  <c r="V38"/>
  <c r="C38" s="1"/>
  <c r="D38" s="1"/>
  <c r="V39"/>
  <c r="C39" s="1"/>
  <c r="D39" s="1"/>
  <c r="J11"/>
  <c r="J13"/>
  <c r="K13" s="1"/>
  <c r="L13" s="1"/>
  <c r="I11"/>
  <c r="D30"/>
  <c r="D32"/>
  <c r="D34"/>
  <c r="I14" i="40"/>
  <c r="K14" s="1"/>
  <c r="L14" s="1"/>
  <c r="V37"/>
  <c r="C37" s="1"/>
  <c r="D37" s="1"/>
  <c r="V38"/>
  <c r="C38" s="1"/>
  <c r="D38" s="1"/>
  <c r="V39"/>
  <c r="C39" s="1"/>
  <c r="D39" s="1"/>
  <c r="J13"/>
  <c r="J40" s="1"/>
  <c r="I11"/>
  <c r="K11" s="1"/>
  <c r="D32"/>
  <c r="D34"/>
  <c r="I14" i="39"/>
  <c r="K14" s="1"/>
  <c r="L14" s="1"/>
  <c r="V37"/>
  <c r="C37" s="1"/>
  <c r="D37" s="1"/>
  <c r="V38"/>
  <c r="C38" s="1"/>
  <c r="D38" s="1"/>
  <c r="V39"/>
  <c r="C39" s="1"/>
  <c r="D39" s="1"/>
  <c r="J11"/>
  <c r="J13"/>
  <c r="K13" s="1"/>
  <c r="L13" s="1"/>
  <c r="I11"/>
  <c r="D30"/>
  <c r="D32"/>
  <c r="D34"/>
  <c r="I14" i="38"/>
  <c r="K14" s="1"/>
  <c r="L14" s="1"/>
  <c r="V37"/>
  <c r="C37" s="1"/>
  <c r="D37" s="1"/>
  <c r="V38"/>
  <c r="C38" s="1"/>
  <c r="D38" s="1"/>
  <c r="J13"/>
  <c r="K13" s="1"/>
  <c r="L13" s="1"/>
  <c r="I11"/>
  <c r="K11" s="1"/>
  <c r="J13" i="26"/>
  <c r="J11"/>
  <c r="K11" s="1"/>
  <c r="K14"/>
  <c r="L14" s="1"/>
  <c r="K12"/>
  <c r="K13"/>
  <c r="L13" s="1"/>
  <c r="V38"/>
  <c r="C38" s="1"/>
  <c r="D38" s="1"/>
  <c r="I40"/>
  <c r="N9" i="47" l="1"/>
  <c r="N9" i="45"/>
  <c r="N9" i="40"/>
  <c r="L12" i="26"/>
  <c r="N12"/>
  <c r="L11" i="40"/>
  <c r="N11"/>
  <c r="L11" i="46"/>
  <c r="N11"/>
  <c r="L12" i="40"/>
  <c r="N12"/>
  <c r="L12" i="47"/>
  <c r="L12" i="46"/>
  <c r="N12"/>
  <c r="L10" i="39"/>
  <c r="N10"/>
  <c r="L10" i="43"/>
  <c r="N10"/>
  <c r="L12" i="41"/>
  <c r="L12" i="48"/>
  <c r="L10" i="46"/>
  <c r="N10"/>
  <c r="L10" i="44"/>
  <c r="N10"/>
  <c r="L10" i="41"/>
  <c r="N10"/>
  <c r="L12" i="38"/>
  <c r="N12"/>
  <c r="L11"/>
  <c r="N11"/>
  <c r="L12" i="42"/>
  <c r="L9" i="26"/>
  <c r="N9"/>
  <c r="L10"/>
  <c r="N10"/>
  <c r="L10" i="47"/>
  <c r="N10"/>
  <c r="L10" i="42"/>
  <c r="N10"/>
  <c r="L11" i="26"/>
  <c r="N11"/>
  <c r="L12" i="39"/>
  <c r="L12" i="45"/>
  <c r="L12" i="44"/>
  <c r="L12" i="43"/>
  <c r="L10" i="38"/>
  <c r="N10"/>
  <c r="L10" i="48"/>
  <c r="N10"/>
  <c r="L10" i="45"/>
  <c r="N10"/>
  <c r="L10" i="40"/>
  <c r="N10"/>
  <c r="N13" i="42"/>
  <c r="N13" i="46"/>
  <c r="N13" i="38"/>
  <c r="N13" i="48"/>
  <c r="N13" i="41"/>
  <c r="N13" i="44"/>
  <c r="N17" i="26"/>
  <c r="K11" i="48"/>
  <c r="K11" i="41"/>
  <c r="N12" s="1"/>
  <c r="K11" i="44"/>
  <c r="K11" i="42"/>
  <c r="N40" s="1"/>
  <c r="J40" i="26"/>
  <c r="J40" i="45"/>
  <c r="I40" i="47"/>
  <c r="J40" i="48"/>
  <c r="J40" i="47"/>
  <c r="J40" i="39"/>
  <c r="J40" i="43"/>
  <c r="I40" i="39"/>
  <c r="J40" i="41"/>
  <c r="I40" i="43"/>
  <c r="J40" i="44"/>
  <c r="J40" i="42"/>
  <c r="I40" i="45"/>
  <c r="N40" i="48"/>
  <c r="N14"/>
  <c r="I40"/>
  <c r="N13" i="47"/>
  <c r="N14"/>
  <c r="K11"/>
  <c r="N12" s="1"/>
  <c r="N40" i="46"/>
  <c r="N14"/>
  <c r="J40"/>
  <c r="I40"/>
  <c r="N13" i="45"/>
  <c r="K11"/>
  <c r="N40" i="44"/>
  <c r="N14"/>
  <c r="I40"/>
  <c r="N13" i="43"/>
  <c r="N14"/>
  <c r="K11"/>
  <c r="N14" i="42"/>
  <c r="I40"/>
  <c r="N40" i="41"/>
  <c r="N14"/>
  <c r="I40"/>
  <c r="N14" i="40"/>
  <c r="K13"/>
  <c r="L13" s="1"/>
  <c r="I40"/>
  <c r="N13" i="39"/>
  <c r="N14"/>
  <c r="K11"/>
  <c r="N14" i="38"/>
  <c r="J40"/>
  <c r="I40"/>
  <c r="N40"/>
  <c r="N14" i="26"/>
  <c r="N40"/>
  <c r="N13"/>
  <c r="D36"/>
  <c r="D34"/>
  <c r="D32"/>
  <c r="D30"/>
  <c r="D28"/>
  <c r="D26"/>
  <c r="D24"/>
  <c r="D22"/>
  <c r="D20"/>
  <c r="D18"/>
  <c r="D16"/>
  <c r="D14"/>
  <c r="D12"/>
  <c r="D10"/>
  <c r="V37"/>
  <c r="C37" s="1"/>
  <c r="D37" s="1"/>
  <c r="V39"/>
  <c r="C39" s="1"/>
  <c r="D39" s="1"/>
  <c r="D35"/>
  <c r="D33"/>
  <c r="D31"/>
  <c r="D29"/>
  <c r="D27"/>
  <c r="D25"/>
  <c r="D23"/>
  <c r="D21"/>
  <c r="D19"/>
  <c r="D17"/>
  <c r="D15"/>
  <c r="D13"/>
  <c r="D11"/>
  <c r="L11" i="43" l="1"/>
  <c r="N11"/>
  <c r="L11" i="42"/>
  <c r="N11"/>
  <c r="L11" i="39"/>
  <c r="N11"/>
  <c r="L11" i="45"/>
  <c r="N11"/>
  <c r="L11" i="48"/>
  <c r="N11"/>
  <c r="N12" i="43"/>
  <c r="N12" i="45"/>
  <c r="L11" i="41"/>
  <c r="N11"/>
  <c r="L11" i="47"/>
  <c r="N11"/>
  <c r="L11" i="44"/>
  <c r="N11"/>
  <c r="N12"/>
  <c r="N12" i="39"/>
  <c r="N12" i="42"/>
  <c r="N12" i="48"/>
  <c r="N13" i="40"/>
  <c r="N14" i="45"/>
  <c r="N40" i="40"/>
  <c r="N40" i="47"/>
  <c r="N40" i="45"/>
  <c r="N40" i="43"/>
  <c r="N40" i="39"/>
</calcChain>
</file>

<file path=xl/sharedStrings.xml><?xml version="1.0" encoding="utf-8"?>
<sst xmlns="http://schemas.openxmlformats.org/spreadsheetml/2006/main" count="596" uniqueCount="131">
  <si>
    <t>日</t>
    <rPh sb="0" eb="1">
      <t>ニチ</t>
    </rPh>
    <phoneticPr fontId="1"/>
  </si>
  <si>
    <t>曜</t>
    <rPh sb="0" eb="1">
      <t>ヒカリ</t>
    </rPh>
    <phoneticPr fontId="1"/>
  </si>
  <si>
    <t>年度</t>
    <rPh sb="0" eb="2">
      <t>ネンド</t>
    </rPh>
    <phoneticPr fontId="1"/>
  </si>
  <si>
    <t>↓消すな</t>
    <rPh sb="1" eb="2">
      <t>ケ</t>
    </rPh>
    <phoneticPr fontId="1"/>
  </si>
  <si>
    <t>勤務時間</t>
    <rPh sb="0" eb="2">
      <t>キンム</t>
    </rPh>
    <rPh sb="2" eb="4">
      <t>ジカン</t>
    </rPh>
    <phoneticPr fontId="1"/>
  </si>
  <si>
    <t>～</t>
    <phoneticPr fontId="1"/>
  </si>
  <si>
    <t>平成</t>
    <rPh sb="0" eb="2">
      <t>ヘイセイ</t>
    </rPh>
    <phoneticPr fontId="1"/>
  </si>
  <si>
    <t>市立</t>
    <rPh sb="0" eb="2">
      <t>シリツ</t>
    </rPh>
    <phoneticPr fontId="1"/>
  </si>
  <si>
    <t>学校</t>
    <rPh sb="0" eb="2">
      <t>ガッコウ</t>
    </rPh>
    <phoneticPr fontId="1"/>
  </si>
  <si>
    <t>氏名</t>
    <rPh sb="0" eb="2">
      <t>シメイ</t>
    </rPh>
    <phoneticPr fontId="1"/>
  </si>
  <si>
    <t>職</t>
    <rPh sb="0" eb="1">
      <t>ショク</t>
    </rPh>
    <phoneticPr fontId="1"/>
  </si>
  <si>
    <t>職名</t>
    <rPh sb="0" eb="1">
      <t>ショク</t>
    </rPh>
    <rPh sb="1" eb="2">
      <t>ナ</t>
    </rPh>
    <phoneticPr fontId="1"/>
  </si>
  <si>
    <t>週休日等以外</t>
    <rPh sb="0" eb="3">
      <t>シュウキュウビ</t>
    </rPh>
    <rPh sb="3" eb="4">
      <t>ナド</t>
    </rPh>
    <rPh sb="4" eb="6">
      <t>イガイ</t>
    </rPh>
    <phoneticPr fontId="1"/>
  </si>
  <si>
    <t>※</t>
    <phoneticPr fontId="1"/>
  </si>
  <si>
    <t>週休日等以外の日には「１」を必ず入力</t>
    <rPh sb="0" eb="3">
      <t>シュウキュウビ</t>
    </rPh>
    <rPh sb="3" eb="4">
      <t>トウ</t>
    </rPh>
    <rPh sb="4" eb="6">
      <t>イガイ</t>
    </rPh>
    <rPh sb="7" eb="8">
      <t>ニチ</t>
    </rPh>
    <rPh sb="14" eb="15">
      <t>カナラ</t>
    </rPh>
    <rPh sb="16" eb="18">
      <t>ニュウリョク</t>
    </rPh>
    <phoneticPr fontId="1"/>
  </si>
  <si>
    <t>(昔昔の「勤務を要する日」のことです。」</t>
    <rPh sb="1" eb="3">
      <t>ムカシムカシ</t>
    </rPh>
    <rPh sb="5" eb="7">
      <t>キンム</t>
    </rPh>
    <rPh sb="8" eb="9">
      <t>ヨウ</t>
    </rPh>
    <rPh sb="11" eb="12">
      <t>ニチ</t>
    </rPh>
    <phoneticPr fontId="1"/>
  </si>
  <si>
    <r>
      <t>黄色の欄　</t>
    </r>
    <r>
      <rPr>
        <b/>
        <sz val="11"/>
        <color rgb="FFFF0000"/>
        <rFont val="ＭＳ Ｐ明朝"/>
        <family val="1"/>
        <charset val="128"/>
      </rPr>
      <t>にのみ入力してください。</t>
    </r>
    <phoneticPr fontId="1"/>
  </si>
  <si>
    <t>・</t>
    <phoneticPr fontId="1"/>
  </si>
  <si>
    <t>memo</t>
    <phoneticPr fontId="1"/>
  </si>
  <si>
    <t>｢週休日等以外」の欄に「１」が入力されていないと，週休日として時間計算</t>
    <rPh sb="1" eb="4">
      <t>シュウキュウビ</t>
    </rPh>
    <rPh sb="4" eb="5">
      <t>トウ</t>
    </rPh>
    <rPh sb="5" eb="7">
      <t>イガイ</t>
    </rPh>
    <rPh sb="9" eb="10">
      <t>ラン</t>
    </rPh>
    <rPh sb="15" eb="17">
      <t>ニュウリョク</t>
    </rPh>
    <rPh sb="25" eb="28">
      <t>シュウキュウビ</t>
    </rPh>
    <rPh sb="31" eb="33">
      <t>ジカン</t>
    </rPh>
    <rPh sb="33" eb="35">
      <t>ケイサン</t>
    </rPh>
    <phoneticPr fontId="1"/>
  </si>
  <si>
    <t>黄色欄に記入</t>
    <rPh sb="0" eb="2">
      <t>キイロ</t>
    </rPh>
    <rPh sb="2" eb="3">
      <t>ラン</t>
    </rPh>
    <rPh sb="4" eb="6">
      <t>キニュウ</t>
    </rPh>
    <phoneticPr fontId="1"/>
  </si>
  <si>
    <t>どのシートにどの月を入力しても指定した年度の月になる。(閏年対応済)</t>
    <rPh sb="8" eb="9">
      <t>ツキ</t>
    </rPh>
    <rPh sb="10" eb="12">
      <t>ニュウリョク</t>
    </rPh>
    <rPh sb="15" eb="17">
      <t>シテイ</t>
    </rPh>
    <rPh sb="19" eb="21">
      <t>ネンド</t>
    </rPh>
    <rPh sb="22" eb="23">
      <t>ツキ</t>
    </rPh>
    <rPh sb="28" eb="30">
      <t>ウルウドシ</t>
    </rPh>
    <rPh sb="30" eb="32">
      <t>タイオウ</t>
    </rPh>
    <rPh sb="32" eb="33">
      <t>ズ</t>
    </rPh>
    <phoneticPr fontId="1"/>
  </si>
  <si>
    <t>○退庁時刻が午前様の場合は，25:40等で記入</t>
    <rPh sb="6" eb="9">
      <t>ゴゼンサマ</t>
    </rPh>
    <rPh sb="10" eb="12">
      <t>バアイ</t>
    </rPh>
    <rPh sb="19" eb="20">
      <t>トウ</t>
    </rPh>
    <rPh sb="21" eb="23">
      <t>キニュウ</t>
    </rPh>
    <phoneticPr fontId="1"/>
  </si>
  <si>
    <t>↓　週休日等以外の日に「１」を入力</t>
    <rPh sb="2" eb="5">
      <t>シュウキュウビ</t>
    </rPh>
    <rPh sb="5" eb="6">
      <t>トウ</t>
    </rPh>
    <rPh sb="6" eb="8">
      <t>イガイ</t>
    </rPh>
    <rPh sb="9" eb="10">
      <t>ヒ</t>
    </rPh>
    <rPh sb="15" eb="17">
      <t>ニュウリョク</t>
    </rPh>
    <phoneticPr fontId="1"/>
  </si>
  <si>
    <t>南九教学３５４０</t>
    <rPh sb="0" eb="1">
      <t>ミナミ</t>
    </rPh>
    <rPh sb="1" eb="2">
      <t>キュウ</t>
    </rPh>
    <rPh sb="2" eb="3">
      <t>キョウ</t>
    </rPh>
    <rPh sb="3" eb="4">
      <t>ガク</t>
    </rPh>
    <phoneticPr fontId="23"/>
  </si>
  <si>
    <t>2013/5/14</t>
    <phoneticPr fontId="23"/>
  </si>
  <si>
    <t>各小・中学校長殿</t>
    <rPh sb="0" eb="1">
      <t>カク</t>
    </rPh>
    <rPh sb="1" eb="2">
      <t>ショウ</t>
    </rPh>
    <rPh sb="3" eb="7">
      <t>チュウガッコウチョウ</t>
    </rPh>
    <rPh sb="7" eb="8">
      <t>ドノ</t>
    </rPh>
    <phoneticPr fontId="23"/>
  </si>
  <si>
    <t>南九州市教育委員会教育長</t>
    <rPh sb="0" eb="4">
      <t>ミナミキュウシュウシ</t>
    </rPh>
    <rPh sb="4" eb="6">
      <t>キョウイク</t>
    </rPh>
    <rPh sb="6" eb="9">
      <t>イインカイ</t>
    </rPh>
    <rPh sb="9" eb="12">
      <t>キョウイクチョウ</t>
    </rPh>
    <phoneticPr fontId="23"/>
  </si>
  <si>
    <t>教職員の健康管理のための出退時刻記録システム等の導入について（依頼）</t>
    <rPh sb="0" eb="3">
      <t>キョウショクイン</t>
    </rPh>
    <rPh sb="4" eb="6">
      <t>ケンコウ</t>
    </rPh>
    <rPh sb="6" eb="8">
      <t>カンリ</t>
    </rPh>
    <rPh sb="12" eb="14">
      <t>シュッタイ</t>
    </rPh>
    <rPh sb="14" eb="16">
      <t>ジコク</t>
    </rPh>
    <rPh sb="16" eb="18">
      <t>キロク</t>
    </rPh>
    <rPh sb="22" eb="23">
      <t>トウ</t>
    </rPh>
    <rPh sb="24" eb="26">
      <t>ドウニュウ</t>
    </rPh>
    <rPh sb="31" eb="33">
      <t>イライ</t>
    </rPh>
    <phoneticPr fontId="23"/>
  </si>
  <si>
    <t>　このことについて，別添写しのとおり，県教育委員会教育長から依頼がありました。</t>
    <rPh sb="10" eb="12">
      <t>ベッテン</t>
    </rPh>
    <rPh sb="12" eb="13">
      <t>ウツ</t>
    </rPh>
    <rPh sb="19" eb="20">
      <t>ケン</t>
    </rPh>
    <rPh sb="20" eb="22">
      <t>キョウイク</t>
    </rPh>
    <rPh sb="22" eb="25">
      <t>イインカイ</t>
    </rPh>
    <rPh sb="25" eb="28">
      <t>キョウイクチョウ</t>
    </rPh>
    <rPh sb="30" eb="32">
      <t>イライ</t>
    </rPh>
    <phoneticPr fontId="23"/>
  </si>
  <si>
    <t>　これまでも，適正な勤務時間管理に向けた取組については，2013.4.12付け南九教学1620号「学校職員の服務規律の厳正確保と校務処理の改善等について（通知)」等により，各学校では校務処理の簡素化・合理化等様々な工夫改善等がなされるようにお願いしてきたところですが，今後，別添「出退時刻記録カード」等を活用し，教職員の出退時刻の状況を把握するなどして，学校の安全衛生管理体制の整備に向けた取組を一層推進されますようお願いします。</t>
    <rPh sb="7" eb="9">
      <t>テキセイ</t>
    </rPh>
    <rPh sb="10" eb="12">
      <t>キンム</t>
    </rPh>
    <rPh sb="12" eb="14">
      <t>ジカン</t>
    </rPh>
    <rPh sb="14" eb="16">
      <t>カンリ</t>
    </rPh>
    <rPh sb="17" eb="18">
      <t>ム</t>
    </rPh>
    <rPh sb="20" eb="22">
      <t>トリクミ</t>
    </rPh>
    <rPh sb="37" eb="38">
      <t>ツ</t>
    </rPh>
    <rPh sb="39" eb="40">
      <t>ミナミ</t>
    </rPh>
    <rPh sb="40" eb="41">
      <t>キュウ</t>
    </rPh>
    <rPh sb="41" eb="42">
      <t>キョウ</t>
    </rPh>
    <rPh sb="42" eb="43">
      <t>ガク</t>
    </rPh>
    <rPh sb="47" eb="48">
      <t>ゴウ</t>
    </rPh>
    <rPh sb="49" eb="51">
      <t>ガッコウ</t>
    </rPh>
    <rPh sb="51" eb="53">
      <t>ショクイン</t>
    </rPh>
    <rPh sb="54" eb="56">
      <t>フクム</t>
    </rPh>
    <rPh sb="56" eb="58">
      <t>キリツ</t>
    </rPh>
    <rPh sb="59" eb="61">
      <t>ゲンセイ</t>
    </rPh>
    <rPh sb="61" eb="63">
      <t>カクホ</t>
    </rPh>
    <rPh sb="64" eb="66">
      <t>コウム</t>
    </rPh>
    <rPh sb="66" eb="68">
      <t>ショリ</t>
    </rPh>
    <rPh sb="69" eb="71">
      <t>カイゼン</t>
    </rPh>
    <rPh sb="71" eb="72">
      <t>トウ</t>
    </rPh>
    <rPh sb="77" eb="79">
      <t>ツウチ</t>
    </rPh>
    <rPh sb="81" eb="82">
      <t>トウ</t>
    </rPh>
    <rPh sb="86" eb="87">
      <t>カク</t>
    </rPh>
    <rPh sb="87" eb="89">
      <t>ガッコウ</t>
    </rPh>
    <rPh sb="91" eb="93">
      <t>コウム</t>
    </rPh>
    <rPh sb="93" eb="95">
      <t>ショリ</t>
    </rPh>
    <rPh sb="96" eb="99">
      <t>カンソカ</t>
    </rPh>
    <rPh sb="100" eb="103">
      <t>ゴウリカ</t>
    </rPh>
    <rPh sb="103" eb="104">
      <t>トウ</t>
    </rPh>
    <rPh sb="104" eb="106">
      <t>サマザマ</t>
    </rPh>
    <rPh sb="107" eb="109">
      <t>クフウ</t>
    </rPh>
    <rPh sb="109" eb="111">
      <t>カイゼン</t>
    </rPh>
    <rPh sb="111" eb="112">
      <t>トウ</t>
    </rPh>
    <rPh sb="121" eb="122">
      <t>ネガ</t>
    </rPh>
    <rPh sb="134" eb="136">
      <t>コンゴ</t>
    </rPh>
    <rPh sb="137" eb="139">
      <t>ベッテン</t>
    </rPh>
    <rPh sb="140" eb="142">
      <t>シュッタイ</t>
    </rPh>
    <rPh sb="142" eb="144">
      <t>ジコク</t>
    </rPh>
    <rPh sb="144" eb="146">
      <t>キロク</t>
    </rPh>
    <rPh sb="150" eb="151">
      <t>トウ</t>
    </rPh>
    <rPh sb="152" eb="154">
      <t>カツヨウ</t>
    </rPh>
    <rPh sb="156" eb="159">
      <t>キョウショクイン</t>
    </rPh>
    <rPh sb="160" eb="162">
      <t>シュッタイ</t>
    </rPh>
    <rPh sb="162" eb="164">
      <t>ジコク</t>
    </rPh>
    <rPh sb="165" eb="167">
      <t>ジョウキョウ</t>
    </rPh>
    <rPh sb="168" eb="170">
      <t>ハアク</t>
    </rPh>
    <rPh sb="177" eb="179">
      <t>ガッコウ</t>
    </rPh>
    <rPh sb="180" eb="182">
      <t>アンゼン</t>
    </rPh>
    <rPh sb="182" eb="184">
      <t>エイセイ</t>
    </rPh>
    <rPh sb="184" eb="186">
      <t>カンリ</t>
    </rPh>
    <rPh sb="186" eb="188">
      <t>タイセイ</t>
    </rPh>
    <rPh sb="189" eb="191">
      <t>セイビ</t>
    </rPh>
    <rPh sb="192" eb="193">
      <t>ム</t>
    </rPh>
    <rPh sb="195" eb="197">
      <t>トリクミ</t>
    </rPh>
    <rPh sb="198" eb="200">
      <t>イッソウ</t>
    </rPh>
    <rPh sb="200" eb="202">
      <t>スイシン</t>
    </rPh>
    <rPh sb="209" eb="210">
      <t>ネガ</t>
    </rPh>
    <phoneticPr fontId="23"/>
  </si>
  <si>
    <t>　なお，導入に当たっては，2013.6.1を目途に実施できるように努めるとともに，学校安全衛生委員会等の充実が図られますようよろしくお願いします。</t>
    <rPh sb="4" eb="6">
      <t>ドウニュウ</t>
    </rPh>
    <rPh sb="7" eb="8">
      <t>ア</t>
    </rPh>
    <rPh sb="22" eb="24">
      <t>メド</t>
    </rPh>
    <rPh sb="25" eb="27">
      <t>ジッシ</t>
    </rPh>
    <rPh sb="33" eb="34">
      <t>ツト</t>
    </rPh>
    <rPh sb="41" eb="43">
      <t>ガッコウ</t>
    </rPh>
    <rPh sb="43" eb="45">
      <t>アンゼン</t>
    </rPh>
    <rPh sb="45" eb="47">
      <t>エイセイ</t>
    </rPh>
    <rPh sb="47" eb="50">
      <t>イインカイ</t>
    </rPh>
    <rPh sb="50" eb="51">
      <t>トウ</t>
    </rPh>
    <rPh sb="52" eb="54">
      <t>ジュウジツ</t>
    </rPh>
    <rPh sb="55" eb="56">
      <t>ハカ</t>
    </rPh>
    <rPh sb="67" eb="68">
      <t>ネガ</t>
    </rPh>
    <phoneticPr fontId="23"/>
  </si>
  <si>
    <t>鹿教教第37号</t>
    <rPh sb="0" eb="1">
      <t>シカ</t>
    </rPh>
    <rPh sb="1" eb="2">
      <t>キョウ</t>
    </rPh>
    <rPh sb="2" eb="3">
      <t>キョウ</t>
    </rPh>
    <rPh sb="3" eb="4">
      <t>ダイ</t>
    </rPh>
    <rPh sb="6" eb="7">
      <t>ゴウ</t>
    </rPh>
    <phoneticPr fontId="23"/>
  </si>
  <si>
    <t>鹿教保第33号</t>
    <rPh sb="0" eb="1">
      <t>シカ</t>
    </rPh>
    <rPh sb="1" eb="2">
      <t>キョウ</t>
    </rPh>
    <rPh sb="2" eb="3">
      <t>ホ</t>
    </rPh>
    <rPh sb="3" eb="4">
      <t>ダイ</t>
    </rPh>
    <rPh sb="6" eb="7">
      <t>ゴウ</t>
    </rPh>
    <phoneticPr fontId="23"/>
  </si>
  <si>
    <t>(教職員課・保健体育課扱い）</t>
    <rPh sb="1" eb="5">
      <t>キョウショクインカ</t>
    </rPh>
    <rPh sb="6" eb="8">
      <t>ホケン</t>
    </rPh>
    <rPh sb="8" eb="11">
      <t>タイイクカ</t>
    </rPh>
    <rPh sb="11" eb="12">
      <t>アツカ</t>
    </rPh>
    <phoneticPr fontId="23"/>
  </si>
  <si>
    <t>各市町村教育委員会教育長殿</t>
    <rPh sb="0" eb="1">
      <t>カク</t>
    </rPh>
    <rPh sb="1" eb="4">
      <t>シチョウソン</t>
    </rPh>
    <rPh sb="4" eb="6">
      <t>キョウイク</t>
    </rPh>
    <rPh sb="6" eb="9">
      <t>イインカイ</t>
    </rPh>
    <rPh sb="9" eb="12">
      <t>キョウイクチョウ</t>
    </rPh>
    <rPh sb="12" eb="13">
      <t>ドノ</t>
    </rPh>
    <phoneticPr fontId="23"/>
  </si>
  <si>
    <t>鹿児島県教育委員会教育長</t>
    <rPh sb="0" eb="4">
      <t>カゴシマケン</t>
    </rPh>
    <rPh sb="4" eb="6">
      <t>キョウイク</t>
    </rPh>
    <rPh sb="6" eb="9">
      <t>イインカイ</t>
    </rPh>
    <rPh sb="9" eb="12">
      <t>キョウイクチョウ</t>
    </rPh>
    <phoneticPr fontId="23"/>
  </si>
  <si>
    <t>　教職員の安全及び健康の保持等については，これまでも，2006.5.8付け鹿教保第105号「労働安全衛生法等の一部を改正する法律等の施行について（通知）」等により，学校における安全衛生管理体制の整備・充実がなされるようお願いしてきたところですが，県立学校においては，2013.4月から出退時刻管理システム等を導入し，出退時刻等の状況を把握することにより，教職員の健康管理に一層努めることとしております。</t>
    <rPh sb="1" eb="4">
      <t>キョウショクイン</t>
    </rPh>
    <rPh sb="5" eb="7">
      <t>アンゼン</t>
    </rPh>
    <rPh sb="7" eb="8">
      <t>オヨ</t>
    </rPh>
    <rPh sb="9" eb="11">
      <t>ケンコウ</t>
    </rPh>
    <rPh sb="12" eb="14">
      <t>ホジ</t>
    </rPh>
    <rPh sb="14" eb="15">
      <t>トウ</t>
    </rPh>
    <rPh sb="35" eb="36">
      <t>ツ</t>
    </rPh>
    <rPh sb="37" eb="38">
      <t>シカ</t>
    </rPh>
    <rPh sb="38" eb="39">
      <t>キョウ</t>
    </rPh>
    <rPh sb="39" eb="40">
      <t>ホ</t>
    </rPh>
    <rPh sb="40" eb="41">
      <t>ダイ</t>
    </rPh>
    <rPh sb="44" eb="45">
      <t>ゴウ</t>
    </rPh>
    <rPh sb="46" eb="48">
      <t>ロウドウ</t>
    </rPh>
    <rPh sb="48" eb="50">
      <t>アンゼン</t>
    </rPh>
    <rPh sb="50" eb="53">
      <t>エイセイホウ</t>
    </rPh>
    <rPh sb="53" eb="54">
      <t>トウ</t>
    </rPh>
    <rPh sb="55" eb="57">
      <t>イチブ</t>
    </rPh>
    <rPh sb="58" eb="60">
      <t>カイセイ</t>
    </rPh>
    <rPh sb="62" eb="64">
      <t>ホウリツ</t>
    </rPh>
    <rPh sb="64" eb="65">
      <t>トウ</t>
    </rPh>
    <rPh sb="66" eb="68">
      <t>シコウ</t>
    </rPh>
    <rPh sb="73" eb="75">
      <t>ツウチ</t>
    </rPh>
    <rPh sb="77" eb="78">
      <t>トウ</t>
    </rPh>
    <rPh sb="82" eb="84">
      <t>ガッコウ</t>
    </rPh>
    <rPh sb="88" eb="90">
      <t>アンゼン</t>
    </rPh>
    <rPh sb="90" eb="92">
      <t>エイセイ</t>
    </rPh>
    <rPh sb="92" eb="94">
      <t>カンリ</t>
    </rPh>
    <rPh sb="94" eb="96">
      <t>タイセイ</t>
    </rPh>
    <rPh sb="97" eb="99">
      <t>セイビ</t>
    </rPh>
    <rPh sb="100" eb="102">
      <t>ジュウジツ</t>
    </rPh>
    <rPh sb="110" eb="111">
      <t>ネガ</t>
    </rPh>
    <rPh sb="123" eb="125">
      <t>ケンリツ</t>
    </rPh>
    <rPh sb="125" eb="127">
      <t>ガッコウ</t>
    </rPh>
    <rPh sb="139" eb="140">
      <t>ガツ</t>
    </rPh>
    <rPh sb="142" eb="144">
      <t>シュッタイ</t>
    </rPh>
    <rPh sb="144" eb="146">
      <t>ジコク</t>
    </rPh>
    <rPh sb="146" eb="148">
      <t>カンリ</t>
    </rPh>
    <rPh sb="152" eb="153">
      <t>トウ</t>
    </rPh>
    <rPh sb="154" eb="156">
      <t>ドウニュウ</t>
    </rPh>
    <rPh sb="158" eb="160">
      <t>シュッタイ</t>
    </rPh>
    <rPh sb="160" eb="162">
      <t>ジコク</t>
    </rPh>
    <rPh sb="162" eb="163">
      <t>トウ</t>
    </rPh>
    <rPh sb="164" eb="166">
      <t>ジョウキョウ</t>
    </rPh>
    <rPh sb="167" eb="169">
      <t>ハアク</t>
    </rPh>
    <rPh sb="177" eb="180">
      <t>キョウショクイン</t>
    </rPh>
    <rPh sb="181" eb="183">
      <t>ケンコウ</t>
    </rPh>
    <rPh sb="183" eb="185">
      <t>カンリ</t>
    </rPh>
    <rPh sb="186" eb="188">
      <t>イッソウ</t>
    </rPh>
    <rPh sb="188" eb="189">
      <t>ツト</t>
    </rPh>
    <phoneticPr fontId="23"/>
  </si>
  <si>
    <t>　つきましては，各市町村教育委員会においても，貴管下の学校に対し，別添「出退時刻記録カード」等を活用し，教職員の出退時刻の状況を把握するなどして，学校の安全衛生管理体制の整備に向けた取組を一層推進されますようお願いします。</t>
    <rPh sb="8" eb="9">
      <t>カク</t>
    </rPh>
    <rPh sb="9" eb="12">
      <t>シチョウソン</t>
    </rPh>
    <rPh sb="12" eb="14">
      <t>キョウイク</t>
    </rPh>
    <rPh sb="14" eb="17">
      <t>イインカイ</t>
    </rPh>
    <rPh sb="23" eb="26">
      <t>キカンカ</t>
    </rPh>
    <rPh sb="27" eb="29">
      <t>ガッコウ</t>
    </rPh>
    <rPh sb="30" eb="31">
      <t>タイ</t>
    </rPh>
    <rPh sb="33" eb="35">
      <t>ベッテン</t>
    </rPh>
    <rPh sb="36" eb="38">
      <t>シュッタイ</t>
    </rPh>
    <rPh sb="38" eb="40">
      <t>ジコク</t>
    </rPh>
    <rPh sb="40" eb="42">
      <t>キロク</t>
    </rPh>
    <rPh sb="46" eb="47">
      <t>トウ</t>
    </rPh>
    <rPh sb="48" eb="50">
      <t>カツヨウ</t>
    </rPh>
    <rPh sb="52" eb="55">
      <t>キョウショクイン</t>
    </rPh>
    <rPh sb="56" eb="58">
      <t>シュッタイ</t>
    </rPh>
    <rPh sb="58" eb="60">
      <t>ジコク</t>
    </rPh>
    <rPh sb="61" eb="63">
      <t>ジョウキョウ</t>
    </rPh>
    <rPh sb="64" eb="66">
      <t>ハアク</t>
    </rPh>
    <rPh sb="73" eb="75">
      <t>ガッコウ</t>
    </rPh>
    <rPh sb="76" eb="78">
      <t>アンゼン</t>
    </rPh>
    <rPh sb="78" eb="80">
      <t>エイセイ</t>
    </rPh>
    <rPh sb="80" eb="82">
      <t>カンリ</t>
    </rPh>
    <rPh sb="82" eb="84">
      <t>タイセイ</t>
    </rPh>
    <rPh sb="85" eb="87">
      <t>セイビ</t>
    </rPh>
    <rPh sb="88" eb="89">
      <t>ム</t>
    </rPh>
    <rPh sb="91" eb="93">
      <t>トリクミ</t>
    </rPh>
    <rPh sb="94" eb="96">
      <t>イッソウ</t>
    </rPh>
    <rPh sb="96" eb="98">
      <t>スイシン</t>
    </rPh>
    <rPh sb="105" eb="106">
      <t>ネガ</t>
    </rPh>
    <phoneticPr fontId="23"/>
  </si>
  <si>
    <t>　なお，導入に当たっては，運用整備期間（2013.5.1～5.31）を設け，2013.6.1を目途に実施できるように努めるとともに，別紙資料をもとに，再度，労働安全衛生の必要性等についても周知してくださるようよろしくお願いいたします。</t>
    <rPh sb="4" eb="6">
      <t>ドウニュウ</t>
    </rPh>
    <rPh sb="7" eb="8">
      <t>ア</t>
    </rPh>
    <rPh sb="13" eb="15">
      <t>ウンヨウ</t>
    </rPh>
    <rPh sb="15" eb="17">
      <t>セイビ</t>
    </rPh>
    <rPh sb="17" eb="19">
      <t>キカン</t>
    </rPh>
    <rPh sb="35" eb="36">
      <t>モウ</t>
    </rPh>
    <rPh sb="47" eb="49">
      <t>メド</t>
    </rPh>
    <rPh sb="50" eb="52">
      <t>ジッシ</t>
    </rPh>
    <rPh sb="58" eb="59">
      <t>ツト</t>
    </rPh>
    <rPh sb="66" eb="68">
      <t>ベッシ</t>
    </rPh>
    <rPh sb="68" eb="70">
      <t>シリョウ</t>
    </rPh>
    <rPh sb="75" eb="77">
      <t>サイド</t>
    </rPh>
    <rPh sb="78" eb="80">
      <t>ロウドウ</t>
    </rPh>
    <rPh sb="80" eb="82">
      <t>アンゼン</t>
    </rPh>
    <rPh sb="82" eb="84">
      <t>エイセイ</t>
    </rPh>
    <rPh sb="85" eb="88">
      <t>ヒツヨウセイ</t>
    </rPh>
    <rPh sb="88" eb="89">
      <t>トウ</t>
    </rPh>
    <rPh sb="94" eb="96">
      <t>シュウチ</t>
    </rPh>
    <rPh sb="109" eb="110">
      <t>ネガ</t>
    </rPh>
    <phoneticPr fontId="23"/>
  </si>
  <si>
    <t>２０１２．４．３</t>
    <phoneticPr fontId="23"/>
  </si>
  <si>
    <t>各市町村教育委員会教育長殿</t>
    <rPh sb="0" eb="4">
      <t>カクシチョウソン</t>
    </rPh>
    <rPh sb="4" eb="6">
      <t>キョウイク</t>
    </rPh>
    <rPh sb="6" eb="9">
      <t>イインカイ</t>
    </rPh>
    <rPh sb="9" eb="12">
      <t>キョウイクチョウ</t>
    </rPh>
    <rPh sb="12" eb="13">
      <t>ドノ</t>
    </rPh>
    <phoneticPr fontId="23"/>
  </si>
  <si>
    <t>鹿児島県教育庁保健体育課長</t>
    <rPh sb="0" eb="4">
      <t>カゴシマケン</t>
    </rPh>
    <rPh sb="4" eb="7">
      <t>キョウイクチョウ</t>
    </rPh>
    <rPh sb="7" eb="9">
      <t>ホケン</t>
    </rPh>
    <rPh sb="9" eb="11">
      <t>タイイク</t>
    </rPh>
    <rPh sb="11" eb="13">
      <t>カチョウ</t>
    </rPh>
    <phoneticPr fontId="23"/>
  </si>
  <si>
    <t>公立学校等における労働安全衛生管理体制の充実について（依頼）</t>
    <rPh sb="0" eb="2">
      <t>コウリツ</t>
    </rPh>
    <rPh sb="2" eb="4">
      <t>ガッコウ</t>
    </rPh>
    <rPh sb="4" eb="5">
      <t>トウ</t>
    </rPh>
    <rPh sb="9" eb="11">
      <t>ロウドウ</t>
    </rPh>
    <rPh sb="11" eb="13">
      <t>アンゼン</t>
    </rPh>
    <rPh sb="13" eb="15">
      <t>エイセイ</t>
    </rPh>
    <rPh sb="15" eb="17">
      <t>カンリ</t>
    </rPh>
    <rPh sb="17" eb="19">
      <t>タイセイ</t>
    </rPh>
    <rPh sb="20" eb="22">
      <t>ジュウジツ</t>
    </rPh>
    <rPh sb="27" eb="29">
      <t>イライ</t>
    </rPh>
    <phoneticPr fontId="23"/>
  </si>
  <si>
    <t>　学校に於ける労働安全衛生管理体制については，これまでも格段の御尽力をいただいており，学校職員安全衛生管理規程及び面接指導体制は，本県のすべての市町村立学校において整備されているところです。</t>
    <rPh sb="1" eb="3">
      <t>ガッコウ</t>
    </rPh>
    <rPh sb="4" eb="5">
      <t>オ</t>
    </rPh>
    <rPh sb="7" eb="9">
      <t>ロウドウ</t>
    </rPh>
    <rPh sb="9" eb="11">
      <t>アンゼン</t>
    </rPh>
    <rPh sb="11" eb="13">
      <t>エイセイ</t>
    </rPh>
    <rPh sb="13" eb="15">
      <t>カンリ</t>
    </rPh>
    <rPh sb="15" eb="17">
      <t>タイセイ</t>
    </rPh>
    <rPh sb="28" eb="30">
      <t>カクダン</t>
    </rPh>
    <rPh sb="31" eb="34">
      <t>ゴジンリョク</t>
    </rPh>
    <rPh sb="43" eb="45">
      <t>ガッコウ</t>
    </rPh>
    <rPh sb="45" eb="47">
      <t>ショクイン</t>
    </rPh>
    <rPh sb="47" eb="49">
      <t>アンゼン</t>
    </rPh>
    <rPh sb="49" eb="51">
      <t>エイセイ</t>
    </rPh>
    <rPh sb="51" eb="53">
      <t>カンリ</t>
    </rPh>
    <rPh sb="53" eb="55">
      <t>キテイ</t>
    </rPh>
    <rPh sb="55" eb="56">
      <t>オヨ</t>
    </rPh>
    <rPh sb="57" eb="59">
      <t>メンセツ</t>
    </rPh>
    <rPh sb="59" eb="61">
      <t>シドウ</t>
    </rPh>
    <rPh sb="61" eb="63">
      <t>タイセイ</t>
    </rPh>
    <rPh sb="65" eb="67">
      <t>ホンケン</t>
    </rPh>
    <rPh sb="72" eb="75">
      <t>シチョウソン</t>
    </rPh>
    <rPh sb="75" eb="76">
      <t>リツ</t>
    </rPh>
    <rPh sb="76" eb="78">
      <t>ガッコウ</t>
    </rPh>
    <rPh sb="82" eb="84">
      <t>セイビ</t>
    </rPh>
    <phoneticPr fontId="23"/>
  </si>
  <si>
    <t>　つきましては，新年度当初，職員会議等で確実に内容の説明が行われ，学校及び学校給食調理場における労働安全衛生管理体制に万全を期していただくよう，下記の事項について管下の校長等に指導をお願いします。</t>
    <rPh sb="8" eb="11">
      <t>シンネンド</t>
    </rPh>
    <rPh sb="11" eb="13">
      <t>トウショ</t>
    </rPh>
    <rPh sb="14" eb="16">
      <t>ショクイン</t>
    </rPh>
    <rPh sb="16" eb="18">
      <t>カイギ</t>
    </rPh>
    <rPh sb="18" eb="19">
      <t>トウ</t>
    </rPh>
    <rPh sb="20" eb="22">
      <t>カクジツ</t>
    </rPh>
    <rPh sb="23" eb="25">
      <t>ナイヨウ</t>
    </rPh>
    <rPh sb="26" eb="28">
      <t>セツメイ</t>
    </rPh>
    <rPh sb="29" eb="30">
      <t>オコナ</t>
    </rPh>
    <rPh sb="33" eb="35">
      <t>ガッコウ</t>
    </rPh>
    <rPh sb="35" eb="36">
      <t>オヨ</t>
    </rPh>
    <rPh sb="37" eb="39">
      <t>ガッコウ</t>
    </rPh>
    <rPh sb="39" eb="41">
      <t>キュウショク</t>
    </rPh>
    <rPh sb="41" eb="44">
      <t>チョウリバ</t>
    </rPh>
    <rPh sb="48" eb="50">
      <t>ロウドウ</t>
    </rPh>
    <rPh sb="50" eb="52">
      <t>アンゼン</t>
    </rPh>
    <rPh sb="52" eb="54">
      <t>エイセイ</t>
    </rPh>
    <rPh sb="54" eb="56">
      <t>カンリ</t>
    </rPh>
    <rPh sb="56" eb="58">
      <t>タイセイ</t>
    </rPh>
    <rPh sb="59" eb="61">
      <t>バンゼン</t>
    </rPh>
    <rPh sb="62" eb="63">
      <t>キ</t>
    </rPh>
    <rPh sb="72" eb="74">
      <t>カキ</t>
    </rPh>
    <rPh sb="75" eb="77">
      <t>ジコウ</t>
    </rPh>
    <rPh sb="81" eb="83">
      <t>カンカ</t>
    </rPh>
    <rPh sb="84" eb="86">
      <t>コウチョウ</t>
    </rPh>
    <rPh sb="86" eb="87">
      <t>トウ</t>
    </rPh>
    <rPh sb="88" eb="90">
      <t>シドウ</t>
    </rPh>
    <rPh sb="92" eb="93">
      <t>ネガ</t>
    </rPh>
    <phoneticPr fontId="23"/>
  </si>
  <si>
    <t>記</t>
    <rPh sb="0" eb="1">
      <t>キ</t>
    </rPh>
    <phoneticPr fontId="23"/>
  </si>
  <si>
    <t>　学校職員安全衛生管理規程について</t>
    <rPh sb="1" eb="3">
      <t>ガッコウ</t>
    </rPh>
    <rPh sb="3" eb="5">
      <t>ショクイン</t>
    </rPh>
    <rPh sb="5" eb="7">
      <t>アンゼン</t>
    </rPh>
    <rPh sb="7" eb="9">
      <t>エイセイ</t>
    </rPh>
    <rPh sb="9" eb="11">
      <t>カンリ</t>
    </rPh>
    <rPh sb="11" eb="13">
      <t>キテイ</t>
    </rPh>
    <phoneticPr fontId="23"/>
  </si>
  <si>
    <t>　学校職員の長時間勤務者に対する医師の面接指導要領について</t>
    <rPh sb="1" eb="3">
      <t>ガッコウ</t>
    </rPh>
    <rPh sb="3" eb="5">
      <t>ショクイン</t>
    </rPh>
    <rPh sb="6" eb="9">
      <t>チョウジカン</t>
    </rPh>
    <rPh sb="9" eb="12">
      <t>キンムシャ</t>
    </rPh>
    <rPh sb="13" eb="14">
      <t>タイ</t>
    </rPh>
    <rPh sb="16" eb="18">
      <t>イシ</t>
    </rPh>
    <rPh sb="19" eb="21">
      <t>メンセツ</t>
    </rPh>
    <rPh sb="21" eb="23">
      <t>シドウ</t>
    </rPh>
    <rPh sb="23" eb="25">
      <t>ヨウリョウ</t>
    </rPh>
    <phoneticPr fontId="23"/>
  </si>
  <si>
    <t>　各学校の衛生委員会等の学期1回以上の開催について</t>
    <rPh sb="1" eb="2">
      <t>カク</t>
    </rPh>
    <rPh sb="2" eb="4">
      <t>ガッコウ</t>
    </rPh>
    <rPh sb="5" eb="7">
      <t>エイセイ</t>
    </rPh>
    <rPh sb="7" eb="10">
      <t>イインカイ</t>
    </rPh>
    <rPh sb="10" eb="11">
      <t>トウ</t>
    </rPh>
    <rPh sb="12" eb="14">
      <t>ガッキ</t>
    </rPh>
    <rPh sb="15" eb="16">
      <t>カイ</t>
    </rPh>
    <rPh sb="16" eb="18">
      <t>イジョウ</t>
    </rPh>
    <rPh sb="19" eb="21">
      <t>カイサイ</t>
    </rPh>
    <phoneticPr fontId="23"/>
  </si>
  <si>
    <t>※</t>
    <phoneticPr fontId="23"/>
  </si>
  <si>
    <t>参考</t>
    <rPh sb="0" eb="2">
      <t>サンコウ</t>
    </rPh>
    <phoneticPr fontId="23"/>
  </si>
  <si>
    <t>　・</t>
    <phoneticPr fontId="23"/>
  </si>
  <si>
    <t>　2006年4月3日付け１８ス学健第1号通知「労働安全衛生法等の一部を改正する法律等の施行について」</t>
    <rPh sb="5" eb="6">
      <t>ネン</t>
    </rPh>
    <rPh sb="7" eb="8">
      <t>ガツ</t>
    </rPh>
    <rPh sb="9" eb="10">
      <t>ニチ</t>
    </rPh>
    <rPh sb="10" eb="11">
      <t>ツ</t>
    </rPh>
    <rPh sb="15" eb="16">
      <t>ガク</t>
    </rPh>
    <rPh sb="16" eb="17">
      <t>ケン</t>
    </rPh>
    <rPh sb="17" eb="18">
      <t>ダイ</t>
    </rPh>
    <rPh sb="19" eb="20">
      <t>ゴウ</t>
    </rPh>
    <rPh sb="20" eb="22">
      <t>ツウチ</t>
    </rPh>
    <rPh sb="23" eb="25">
      <t>ロウドウ</t>
    </rPh>
    <rPh sb="25" eb="27">
      <t>アンゼン</t>
    </rPh>
    <rPh sb="27" eb="31">
      <t>エイセイホウナド</t>
    </rPh>
    <rPh sb="32" eb="34">
      <t>イチブ</t>
    </rPh>
    <rPh sb="35" eb="37">
      <t>カイセイ</t>
    </rPh>
    <rPh sb="39" eb="42">
      <t>ホウリツナド</t>
    </rPh>
    <rPh sb="43" eb="45">
      <t>シコウ</t>
    </rPh>
    <phoneticPr fontId="23"/>
  </si>
  <si>
    <t>・</t>
    <phoneticPr fontId="23"/>
  </si>
  <si>
    <t>　2007年12月6日付け１９ス学健第22号通知「公立学校等における労働安全衛生体制の整備について」</t>
    <rPh sb="5" eb="6">
      <t>ネン</t>
    </rPh>
    <rPh sb="8" eb="9">
      <t>ガツ</t>
    </rPh>
    <rPh sb="10" eb="11">
      <t>ニチ</t>
    </rPh>
    <rPh sb="11" eb="12">
      <t>ツ</t>
    </rPh>
    <rPh sb="16" eb="17">
      <t>ガク</t>
    </rPh>
    <rPh sb="17" eb="18">
      <t>ケン</t>
    </rPh>
    <rPh sb="18" eb="19">
      <t>ダイ</t>
    </rPh>
    <rPh sb="21" eb="22">
      <t>ゴウ</t>
    </rPh>
    <rPh sb="22" eb="24">
      <t>ツウチ</t>
    </rPh>
    <rPh sb="25" eb="27">
      <t>コウリツ</t>
    </rPh>
    <rPh sb="27" eb="30">
      <t>ガッコウナド</t>
    </rPh>
    <rPh sb="34" eb="36">
      <t>ロウドウ</t>
    </rPh>
    <rPh sb="36" eb="38">
      <t>アンゼン</t>
    </rPh>
    <rPh sb="38" eb="40">
      <t>エイセイ</t>
    </rPh>
    <rPh sb="40" eb="42">
      <t>タイセイ</t>
    </rPh>
    <rPh sb="43" eb="45">
      <t>セイビ</t>
    </rPh>
    <phoneticPr fontId="23"/>
  </si>
  <si>
    <t>　2011年12月21日付け２３ス学健第23号通知「公立学校等における労働安全衛生体制の整備促進について」</t>
    <rPh sb="5" eb="6">
      <t>ネン</t>
    </rPh>
    <rPh sb="8" eb="9">
      <t>ガツ</t>
    </rPh>
    <rPh sb="11" eb="12">
      <t>ニチ</t>
    </rPh>
    <rPh sb="12" eb="13">
      <t>ツ</t>
    </rPh>
    <rPh sb="17" eb="18">
      <t>ガク</t>
    </rPh>
    <rPh sb="18" eb="19">
      <t>ケン</t>
    </rPh>
    <rPh sb="19" eb="20">
      <t>ダイ</t>
    </rPh>
    <rPh sb="22" eb="23">
      <t>ゴウ</t>
    </rPh>
    <rPh sb="23" eb="25">
      <t>ツウチ</t>
    </rPh>
    <rPh sb="26" eb="28">
      <t>コウリツ</t>
    </rPh>
    <rPh sb="28" eb="31">
      <t>ガッコウナド</t>
    </rPh>
    <rPh sb="35" eb="37">
      <t>ロウドウ</t>
    </rPh>
    <rPh sb="37" eb="39">
      <t>アンゼン</t>
    </rPh>
    <rPh sb="39" eb="41">
      <t>エイセイ</t>
    </rPh>
    <rPh sb="41" eb="43">
      <t>タイセイ</t>
    </rPh>
    <rPh sb="44" eb="46">
      <t>セイビ</t>
    </rPh>
    <rPh sb="46" eb="48">
      <t>ソクシン</t>
    </rPh>
    <phoneticPr fontId="23"/>
  </si>
  <si>
    <t>１８ス学健第1号</t>
    <rPh sb="3" eb="4">
      <t>ガク</t>
    </rPh>
    <rPh sb="4" eb="5">
      <t>ケン</t>
    </rPh>
    <rPh sb="5" eb="6">
      <t>ダイ</t>
    </rPh>
    <rPh sb="7" eb="8">
      <t>ゴウ</t>
    </rPh>
    <phoneticPr fontId="23"/>
  </si>
  <si>
    <t>２００６．４．３</t>
    <phoneticPr fontId="23"/>
  </si>
  <si>
    <t>都道府県知事ほか殿</t>
    <rPh sb="0" eb="4">
      <t>トドウフケン</t>
    </rPh>
    <rPh sb="4" eb="6">
      <t>チジ</t>
    </rPh>
    <rPh sb="8" eb="9">
      <t>ドノ</t>
    </rPh>
    <phoneticPr fontId="23"/>
  </si>
  <si>
    <t>文科省初等中等教育局初等中等・・・・ほか略</t>
    <rPh sb="0" eb="3">
      <t>モンカショウ</t>
    </rPh>
    <rPh sb="3" eb="5">
      <t>ショトウ</t>
    </rPh>
    <rPh sb="5" eb="7">
      <t>チュウトウ</t>
    </rPh>
    <rPh sb="7" eb="10">
      <t>キョウイクキョク</t>
    </rPh>
    <rPh sb="10" eb="12">
      <t>ショトウ</t>
    </rPh>
    <rPh sb="12" eb="14">
      <t>チュウトウ</t>
    </rPh>
    <rPh sb="20" eb="21">
      <t>リャク</t>
    </rPh>
    <phoneticPr fontId="23"/>
  </si>
  <si>
    <t>労働安全衛生法等の一部を改正する法律等の施行について</t>
    <rPh sb="0" eb="2">
      <t>ロウドウ</t>
    </rPh>
    <rPh sb="2" eb="4">
      <t>アンゼン</t>
    </rPh>
    <rPh sb="4" eb="7">
      <t>エイセイホウ</t>
    </rPh>
    <rPh sb="7" eb="8">
      <t>トウ</t>
    </rPh>
    <rPh sb="9" eb="11">
      <t>イチブ</t>
    </rPh>
    <rPh sb="12" eb="14">
      <t>カイセイ</t>
    </rPh>
    <rPh sb="16" eb="18">
      <t>ホウリツ</t>
    </rPh>
    <rPh sb="18" eb="19">
      <t>トウ</t>
    </rPh>
    <rPh sb="20" eb="22">
      <t>シコウ</t>
    </rPh>
    <phoneticPr fontId="23"/>
  </si>
  <si>
    <t>　労働安全衛生法等の一部を改正する法律（平成17年法律第108号。以下「改正法」という。）については，平成17年11月2日に，また，労働安全衛生法等の一部を改正する法律の施行に伴う関係政令の整備及び経過措置に関する政令（平成18年省令第2号）及び労働安全衛生規則等の一部を改正する省令（平成18年厚生労働省令第1号）が，平成18年1月5日に，それぞれ公布され，別添１及び別添２のとおり厚生労働省から都道府県知事等に通知されました。</t>
    <rPh sb="1" eb="3">
      <t>ロウドウ</t>
    </rPh>
    <rPh sb="3" eb="5">
      <t>アンゼン</t>
    </rPh>
    <rPh sb="5" eb="8">
      <t>エイセイホウ</t>
    </rPh>
    <rPh sb="8" eb="9">
      <t>トウ</t>
    </rPh>
    <rPh sb="10" eb="12">
      <t>イチブ</t>
    </rPh>
    <rPh sb="13" eb="15">
      <t>カイセイ</t>
    </rPh>
    <rPh sb="17" eb="19">
      <t>ホウリツ</t>
    </rPh>
    <rPh sb="20" eb="22">
      <t>ヘイセイ</t>
    </rPh>
    <rPh sb="24" eb="25">
      <t>ネン</t>
    </rPh>
    <rPh sb="25" eb="27">
      <t>ホウリツ</t>
    </rPh>
    <rPh sb="27" eb="28">
      <t>ダイ</t>
    </rPh>
    <rPh sb="31" eb="32">
      <t>ゴウ</t>
    </rPh>
    <rPh sb="33" eb="35">
      <t>イカ</t>
    </rPh>
    <rPh sb="36" eb="39">
      <t>カイセイホウ</t>
    </rPh>
    <rPh sb="51" eb="53">
      <t>ヘイセイ</t>
    </rPh>
    <rPh sb="55" eb="56">
      <t>ネン</t>
    </rPh>
    <rPh sb="58" eb="59">
      <t>ガツ</t>
    </rPh>
    <rPh sb="60" eb="61">
      <t>ニチ</t>
    </rPh>
    <rPh sb="66" eb="68">
      <t>ロウドウ</t>
    </rPh>
    <rPh sb="68" eb="70">
      <t>アンゼン</t>
    </rPh>
    <rPh sb="70" eb="73">
      <t>エイセイホウ</t>
    </rPh>
    <rPh sb="73" eb="74">
      <t>トウ</t>
    </rPh>
    <rPh sb="75" eb="77">
      <t>イチブ</t>
    </rPh>
    <rPh sb="78" eb="80">
      <t>カイセイ</t>
    </rPh>
    <rPh sb="82" eb="84">
      <t>ホウリツ</t>
    </rPh>
    <rPh sb="85" eb="87">
      <t>シコウ</t>
    </rPh>
    <rPh sb="88" eb="89">
      <t>トモナ</t>
    </rPh>
    <rPh sb="90" eb="92">
      <t>カンケイ</t>
    </rPh>
    <rPh sb="92" eb="94">
      <t>セイレイ</t>
    </rPh>
    <rPh sb="95" eb="97">
      <t>セイビ</t>
    </rPh>
    <rPh sb="97" eb="98">
      <t>オヨ</t>
    </rPh>
    <rPh sb="99" eb="101">
      <t>ケイカ</t>
    </rPh>
    <rPh sb="101" eb="103">
      <t>ソチ</t>
    </rPh>
    <rPh sb="104" eb="105">
      <t>カン</t>
    </rPh>
    <rPh sb="107" eb="109">
      <t>セイレイ</t>
    </rPh>
    <rPh sb="110" eb="112">
      <t>ヘイセイ</t>
    </rPh>
    <rPh sb="117" eb="118">
      <t>ダイ</t>
    </rPh>
    <rPh sb="119" eb="120">
      <t>ゴウ</t>
    </rPh>
    <rPh sb="121" eb="122">
      <t>オヨ</t>
    </rPh>
    <rPh sb="123" eb="125">
      <t>ロウドウ</t>
    </rPh>
    <rPh sb="125" eb="127">
      <t>アンゼン</t>
    </rPh>
    <rPh sb="127" eb="129">
      <t>エイセイ</t>
    </rPh>
    <rPh sb="129" eb="131">
      <t>キソク</t>
    </rPh>
    <rPh sb="131" eb="132">
      <t>トウ</t>
    </rPh>
    <rPh sb="133" eb="135">
      <t>イチブ</t>
    </rPh>
    <rPh sb="136" eb="138">
      <t>カイセイ</t>
    </rPh>
    <rPh sb="140" eb="142">
      <t>ショウレイ</t>
    </rPh>
    <rPh sb="143" eb="145">
      <t>ヘイセイ</t>
    </rPh>
    <rPh sb="147" eb="148">
      <t>ネン</t>
    </rPh>
    <rPh sb="148" eb="150">
      <t>コウセイ</t>
    </rPh>
    <rPh sb="150" eb="153">
      <t>ロウドウショウ</t>
    </rPh>
    <rPh sb="153" eb="154">
      <t>レイ</t>
    </rPh>
    <rPh sb="154" eb="155">
      <t>ダイ</t>
    </rPh>
    <rPh sb="156" eb="157">
      <t>ゴウ</t>
    </rPh>
    <rPh sb="160" eb="162">
      <t>ヘイセイ</t>
    </rPh>
    <rPh sb="164" eb="165">
      <t>ネン</t>
    </rPh>
    <rPh sb="166" eb="167">
      <t>ガツ</t>
    </rPh>
    <rPh sb="168" eb="169">
      <t>ニチ</t>
    </rPh>
    <rPh sb="175" eb="177">
      <t>コウフ</t>
    </rPh>
    <rPh sb="180" eb="182">
      <t>ベッテン</t>
    </rPh>
    <rPh sb="183" eb="184">
      <t>オヨ</t>
    </rPh>
    <rPh sb="185" eb="187">
      <t>ベッテン</t>
    </rPh>
    <rPh sb="192" eb="194">
      <t>コウセイ</t>
    </rPh>
    <rPh sb="194" eb="197">
      <t>ロウドウショウ</t>
    </rPh>
    <rPh sb="199" eb="203">
      <t>トドウフケン</t>
    </rPh>
    <rPh sb="203" eb="205">
      <t>チジ</t>
    </rPh>
    <rPh sb="205" eb="206">
      <t>トウ</t>
    </rPh>
    <rPh sb="207" eb="209">
      <t>ツウチ</t>
    </rPh>
    <phoneticPr fontId="23"/>
  </si>
  <si>
    <t>　ついては，以下の事項について，周知徹底するとともに，労働安全衛生対策に万全を期していただくようお願いします。</t>
    <rPh sb="6" eb="8">
      <t>イカ</t>
    </rPh>
    <rPh sb="9" eb="11">
      <t>ジコウ</t>
    </rPh>
    <rPh sb="16" eb="18">
      <t>シュウチ</t>
    </rPh>
    <rPh sb="18" eb="20">
      <t>テッテイ</t>
    </rPh>
    <rPh sb="27" eb="29">
      <t>ロウドウ</t>
    </rPh>
    <rPh sb="29" eb="31">
      <t>アンゼン</t>
    </rPh>
    <rPh sb="31" eb="33">
      <t>エイセイ</t>
    </rPh>
    <rPh sb="33" eb="35">
      <t>タイサク</t>
    </rPh>
    <rPh sb="36" eb="38">
      <t>バンゼン</t>
    </rPh>
    <rPh sb="39" eb="40">
      <t>キ</t>
    </rPh>
    <rPh sb="49" eb="50">
      <t>ネガ</t>
    </rPh>
    <phoneticPr fontId="23"/>
  </si>
  <si>
    <t>　なお，都道府県教育委員会及び都道府県市立学校主管課においては，域内の市町村教育委員会及び所管の学校（専修学校・各種学校を含む）に対しても周知されるようお願いします。</t>
    <rPh sb="4" eb="8">
      <t>トドウフケン</t>
    </rPh>
    <rPh sb="8" eb="10">
      <t>キョウイク</t>
    </rPh>
    <rPh sb="10" eb="13">
      <t>イインカイ</t>
    </rPh>
    <rPh sb="13" eb="14">
      <t>オヨ</t>
    </rPh>
    <rPh sb="15" eb="19">
      <t>トドウフケン</t>
    </rPh>
    <rPh sb="19" eb="21">
      <t>シリツ</t>
    </rPh>
    <rPh sb="21" eb="23">
      <t>ガッコウ</t>
    </rPh>
    <rPh sb="23" eb="26">
      <t>シュカンカ</t>
    </rPh>
    <rPh sb="32" eb="34">
      <t>イキナイ</t>
    </rPh>
    <rPh sb="35" eb="38">
      <t>シチョウソン</t>
    </rPh>
    <rPh sb="38" eb="40">
      <t>キョウイク</t>
    </rPh>
    <rPh sb="40" eb="43">
      <t>イインカイ</t>
    </rPh>
    <rPh sb="43" eb="44">
      <t>オヨ</t>
    </rPh>
    <rPh sb="45" eb="47">
      <t>ショカン</t>
    </rPh>
    <rPh sb="48" eb="50">
      <t>ガッコウ</t>
    </rPh>
    <rPh sb="51" eb="53">
      <t>センシュウ</t>
    </rPh>
    <rPh sb="53" eb="55">
      <t>ガッコウ</t>
    </rPh>
    <rPh sb="56" eb="58">
      <t>カクシュ</t>
    </rPh>
    <rPh sb="58" eb="60">
      <t>ガッコウ</t>
    </rPh>
    <rPh sb="61" eb="62">
      <t>フク</t>
    </rPh>
    <rPh sb="65" eb="66">
      <t>タイ</t>
    </rPh>
    <rPh sb="69" eb="71">
      <t>シュウチ</t>
    </rPh>
    <rPh sb="77" eb="78">
      <t>ネガ</t>
    </rPh>
    <phoneticPr fontId="23"/>
  </si>
  <si>
    <t>　長時間労働者への医師による面接指導の実施について</t>
    <rPh sb="1" eb="4">
      <t>チョウジカン</t>
    </rPh>
    <rPh sb="4" eb="7">
      <t>ロウドウシャ</t>
    </rPh>
    <rPh sb="9" eb="11">
      <t>イシ</t>
    </rPh>
    <rPh sb="14" eb="16">
      <t>メンセツ</t>
    </rPh>
    <rPh sb="16" eb="18">
      <t>シドウ</t>
    </rPh>
    <rPh sb="19" eb="21">
      <t>ジッシ</t>
    </rPh>
    <phoneticPr fontId="23"/>
  </si>
  <si>
    <t>　今回の労働安全衛生法の改正によって，全ての事業場（常時50人未満の労働者を使用する事業場は平成20年4月から適用）において，事業者は，労働者の週40時間を超える労働が1月当たり100時間を超え，かつ，疲労の蓄積が認められるときは，労働者の申出を受けて，医師による面接指導を行わなければならないこととされました。</t>
    <rPh sb="1" eb="3">
      <t>コンカイ</t>
    </rPh>
    <rPh sb="4" eb="6">
      <t>ロウドウ</t>
    </rPh>
    <rPh sb="6" eb="8">
      <t>アンゼン</t>
    </rPh>
    <rPh sb="8" eb="11">
      <t>エイセイホウ</t>
    </rPh>
    <rPh sb="12" eb="14">
      <t>カイセイ</t>
    </rPh>
    <rPh sb="19" eb="20">
      <t>スベ</t>
    </rPh>
    <rPh sb="22" eb="25">
      <t>ジギョウジョウ</t>
    </rPh>
    <rPh sb="26" eb="28">
      <t>ジョウジ</t>
    </rPh>
    <rPh sb="30" eb="31">
      <t>ニン</t>
    </rPh>
    <rPh sb="31" eb="33">
      <t>ミマン</t>
    </rPh>
    <rPh sb="34" eb="37">
      <t>ロウドウシャ</t>
    </rPh>
    <rPh sb="38" eb="40">
      <t>シヨウ</t>
    </rPh>
    <rPh sb="42" eb="45">
      <t>ジギョウジョウ</t>
    </rPh>
    <rPh sb="46" eb="48">
      <t>ヘイセイ</t>
    </rPh>
    <rPh sb="50" eb="51">
      <t>ネン</t>
    </rPh>
    <rPh sb="52" eb="53">
      <t>ガツ</t>
    </rPh>
    <rPh sb="55" eb="57">
      <t>テキヨウ</t>
    </rPh>
    <rPh sb="63" eb="66">
      <t>ジギョウシャ</t>
    </rPh>
    <rPh sb="68" eb="71">
      <t>ロウドウシャ</t>
    </rPh>
    <rPh sb="72" eb="73">
      <t>シュウ</t>
    </rPh>
    <rPh sb="75" eb="77">
      <t>ジカン</t>
    </rPh>
    <rPh sb="78" eb="79">
      <t>コ</t>
    </rPh>
    <rPh sb="81" eb="83">
      <t>ロウドウ</t>
    </rPh>
    <rPh sb="85" eb="86">
      <t>ガツ</t>
    </rPh>
    <rPh sb="86" eb="87">
      <t>ア</t>
    </rPh>
    <rPh sb="92" eb="94">
      <t>ジカン</t>
    </rPh>
    <rPh sb="95" eb="96">
      <t>コ</t>
    </rPh>
    <rPh sb="101" eb="103">
      <t>ヒロウ</t>
    </rPh>
    <rPh sb="104" eb="106">
      <t>チクセキ</t>
    </rPh>
    <rPh sb="107" eb="108">
      <t>ミト</t>
    </rPh>
    <rPh sb="116" eb="119">
      <t>ロウドウシャ</t>
    </rPh>
    <rPh sb="120" eb="122">
      <t>モウシデ</t>
    </rPh>
    <rPh sb="123" eb="124">
      <t>ウ</t>
    </rPh>
    <rPh sb="127" eb="129">
      <t>イシ</t>
    </rPh>
    <rPh sb="132" eb="134">
      <t>メンセツ</t>
    </rPh>
    <rPh sb="134" eb="136">
      <t>シドウ</t>
    </rPh>
    <rPh sb="137" eb="138">
      <t>オコナ</t>
    </rPh>
    <phoneticPr fontId="23"/>
  </si>
  <si>
    <t>　また，長時間の労働（週40時間を超える労働が1月当たり80時間を超えた場合）により疲労の蓄積が認められ，又は健康上の不安を有している労働者，事業場で定める基準に該当する労働者についても面接指導を実施する，又は面接指導に準ずる措置を講じるよう努めなければならないこととされたところです。</t>
    <rPh sb="4" eb="7">
      <t>チョウジカン</t>
    </rPh>
    <rPh sb="8" eb="10">
      <t>ロウドウ</t>
    </rPh>
    <rPh sb="11" eb="12">
      <t>シュウ</t>
    </rPh>
    <rPh sb="14" eb="16">
      <t>ジカン</t>
    </rPh>
    <rPh sb="17" eb="18">
      <t>コ</t>
    </rPh>
    <rPh sb="20" eb="22">
      <t>ロウドウ</t>
    </rPh>
    <rPh sb="24" eb="25">
      <t>ガツ</t>
    </rPh>
    <rPh sb="25" eb="26">
      <t>ア</t>
    </rPh>
    <rPh sb="30" eb="32">
      <t>ジカン</t>
    </rPh>
    <rPh sb="33" eb="34">
      <t>コ</t>
    </rPh>
    <rPh sb="36" eb="38">
      <t>バアイ</t>
    </rPh>
    <rPh sb="42" eb="44">
      <t>ヒロウ</t>
    </rPh>
    <rPh sb="45" eb="47">
      <t>チクセキ</t>
    </rPh>
    <rPh sb="48" eb="49">
      <t>ミト</t>
    </rPh>
    <rPh sb="53" eb="54">
      <t>マタ</t>
    </rPh>
    <rPh sb="55" eb="58">
      <t>ケンコウジョウ</t>
    </rPh>
    <rPh sb="59" eb="61">
      <t>フアン</t>
    </rPh>
    <rPh sb="62" eb="63">
      <t>ユウ</t>
    </rPh>
    <rPh sb="67" eb="70">
      <t>ロウドウシャ</t>
    </rPh>
    <rPh sb="71" eb="73">
      <t>ジギョウ</t>
    </rPh>
    <rPh sb="73" eb="74">
      <t>バ</t>
    </rPh>
    <rPh sb="75" eb="76">
      <t>サダ</t>
    </rPh>
    <rPh sb="78" eb="80">
      <t>キジュン</t>
    </rPh>
    <rPh sb="81" eb="83">
      <t>ガイトウ</t>
    </rPh>
    <rPh sb="85" eb="88">
      <t>ロウドウシャ</t>
    </rPh>
    <rPh sb="93" eb="95">
      <t>メンセツ</t>
    </rPh>
    <rPh sb="95" eb="97">
      <t>シドウ</t>
    </rPh>
    <rPh sb="98" eb="100">
      <t>ジッシ</t>
    </rPh>
    <rPh sb="103" eb="104">
      <t>マタ</t>
    </rPh>
    <rPh sb="105" eb="107">
      <t>メンセツ</t>
    </rPh>
    <rPh sb="107" eb="109">
      <t>シドウ</t>
    </rPh>
    <rPh sb="110" eb="111">
      <t>ジュン</t>
    </rPh>
    <rPh sb="113" eb="115">
      <t>ソチ</t>
    </rPh>
    <rPh sb="116" eb="117">
      <t>コウ</t>
    </rPh>
    <rPh sb="121" eb="122">
      <t>ツト</t>
    </rPh>
    <phoneticPr fontId="23"/>
  </si>
  <si>
    <t>　各学校の設置者におかれては，常時50人以上の教職員が働いている学校等においては，産業医を活用する等の方法によって面接指導等を実施すること，産業医を選任していない学校等については，改正法の規定は平成20年4月1日から適用されることから，その間に，保健所等と連携して，面接指導を実施できるような体制を整えることについて指導していただくようお願いします。</t>
    <rPh sb="1" eb="2">
      <t>カク</t>
    </rPh>
    <rPh sb="2" eb="4">
      <t>ガッコウ</t>
    </rPh>
    <rPh sb="5" eb="8">
      <t>セッチシャ</t>
    </rPh>
    <rPh sb="15" eb="17">
      <t>ジョウジ</t>
    </rPh>
    <rPh sb="19" eb="20">
      <t>ニン</t>
    </rPh>
    <rPh sb="20" eb="22">
      <t>イジョウ</t>
    </rPh>
    <rPh sb="23" eb="26">
      <t>キョウショクイン</t>
    </rPh>
    <rPh sb="27" eb="28">
      <t>ハタラ</t>
    </rPh>
    <rPh sb="32" eb="34">
      <t>ガッコウ</t>
    </rPh>
    <rPh sb="34" eb="35">
      <t>トウ</t>
    </rPh>
    <rPh sb="41" eb="44">
      <t>サンギョウイ</t>
    </rPh>
    <rPh sb="45" eb="47">
      <t>カツヨウ</t>
    </rPh>
    <rPh sb="49" eb="50">
      <t>トウ</t>
    </rPh>
    <rPh sb="51" eb="53">
      <t>ホウホウ</t>
    </rPh>
    <rPh sb="57" eb="59">
      <t>メンセツ</t>
    </rPh>
    <rPh sb="59" eb="61">
      <t>シドウ</t>
    </rPh>
    <rPh sb="61" eb="62">
      <t>トウ</t>
    </rPh>
    <rPh sb="63" eb="65">
      <t>ジッシ</t>
    </rPh>
    <rPh sb="70" eb="73">
      <t>サンギョウイ</t>
    </rPh>
    <rPh sb="74" eb="76">
      <t>センニン</t>
    </rPh>
    <rPh sb="81" eb="83">
      <t>ガッコウ</t>
    </rPh>
    <rPh sb="83" eb="84">
      <t>トウ</t>
    </rPh>
    <rPh sb="90" eb="93">
      <t>カイセイホウ</t>
    </rPh>
    <rPh sb="94" eb="96">
      <t>キテイ</t>
    </rPh>
    <rPh sb="97" eb="99">
      <t>ヘイセイ</t>
    </rPh>
    <rPh sb="101" eb="102">
      <t>ネン</t>
    </rPh>
    <rPh sb="103" eb="104">
      <t>ガツ</t>
    </rPh>
    <rPh sb="105" eb="106">
      <t>ニチ</t>
    </rPh>
    <rPh sb="108" eb="110">
      <t>テキヨウ</t>
    </rPh>
    <rPh sb="120" eb="121">
      <t>カン</t>
    </rPh>
    <rPh sb="123" eb="126">
      <t>ホケンジョ</t>
    </rPh>
    <rPh sb="126" eb="127">
      <t>トウ</t>
    </rPh>
    <rPh sb="128" eb="130">
      <t>レンケイ</t>
    </rPh>
    <rPh sb="133" eb="135">
      <t>メンセツ</t>
    </rPh>
    <rPh sb="135" eb="137">
      <t>シドウ</t>
    </rPh>
    <rPh sb="138" eb="140">
      <t>ジッシ</t>
    </rPh>
    <rPh sb="146" eb="148">
      <t>タイセイ</t>
    </rPh>
    <rPh sb="149" eb="150">
      <t>トトノ</t>
    </rPh>
    <rPh sb="158" eb="160">
      <t>シドウ</t>
    </rPh>
    <rPh sb="169" eb="170">
      <t>ネガ</t>
    </rPh>
    <phoneticPr fontId="23"/>
  </si>
  <si>
    <t>　また，私立学校については，地域産業保健センターの活用も有効であることから，十分に連携をとっていただくようお願いします。</t>
    <rPh sb="4" eb="6">
      <t>シリツ</t>
    </rPh>
    <rPh sb="6" eb="8">
      <t>ガッコウ</t>
    </rPh>
    <rPh sb="14" eb="16">
      <t>チイキ</t>
    </rPh>
    <rPh sb="16" eb="18">
      <t>サンギョウ</t>
    </rPh>
    <rPh sb="18" eb="20">
      <t>ホケン</t>
    </rPh>
    <rPh sb="25" eb="27">
      <t>カツヨウ</t>
    </rPh>
    <rPh sb="28" eb="30">
      <t>ユウコウ</t>
    </rPh>
    <rPh sb="38" eb="40">
      <t>ジュウブン</t>
    </rPh>
    <rPh sb="41" eb="43">
      <t>レンケイ</t>
    </rPh>
    <rPh sb="54" eb="55">
      <t>ネガ</t>
    </rPh>
    <phoneticPr fontId="23"/>
  </si>
  <si>
    <t>　なお，公立学校の教職員の教職員のメンタルヘルスの保持等については，平成17年12月28日付け１７初初企第29号初等中等教育企画課長通知において各教育委員会へ依頼しているところですが，国，私立学校においても以下の方策などにより，所属の教職員のメンタルヘルスの保持等について一層取り組んでいただきますようお願いします。</t>
    <rPh sb="4" eb="6">
      <t>コウリツ</t>
    </rPh>
    <rPh sb="6" eb="8">
      <t>ガッコウ</t>
    </rPh>
    <rPh sb="9" eb="12">
      <t>キョウショクイン</t>
    </rPh>
    <rPh sb="13" eb="16">
      <t>キョウショクイン</t>
    </rPh>
    <rPh sb="25" eb="27">
      <t>ホジ</t>
    </rPh>
    <rPh sb="27" eb="28">
      <t>トウ</t>
    </rPh>
    <rPh sb="34" eb="36">
      <t>ヘイセイ</t>
    </rPh>
    <rPh sb="38" eb="39">
      <t>ネン</t>
    </rPh>
    <rPh sb="41" eb="42">
      <t>ガツ</t>
    </rPh>
    <rPh sb="44" eb="45">
      <t>ニチ</t>
    </rPh>
    <rPh sb="45" eb="46">
      <t>ツ</t>
    </rPh>
    <rPh sb="49" eb="50">
      <t>ショ</t>
    </rPh>
    <rPh sb="50" eb="51">
      <t>ショ</t>
    </rPh>
    <phoneticPr fontId="23"/>
  </si>
  <si>
    <t>(1)</t>
    <phoneticPr fontId="23"/>
  </si>
  <si>
    <t>　学校に於ける会議や行事の見直し等による校務の効率化を図るとともに，一部の教職員に過重な負担がかからないよう適正な校務分掌を整えること。</t>
    <rPh sb="1" eb="3">
      <t>ガッコウ</t>
    </rPh>
    <rPh sb="4" eb="5">
      <t>オ</t>
    </rPh>
    <rPh sb="7" eb="9">
      <t>カイギ</t>
    </rPh>
    <rPh sb="10" eb="12">
      <t>ギョウジ</t>
    </rPh>
    <rPh sb="13" eb="15">
      <t>ミナオ</t>
    </rPh>
    <rPh sb="16" eb="17">
      <t>トウ</t>
    </rPh>
    <rPh sb="20" eb="22">
      <t>コウム</t>
    </rPh>
    <rPh sb="23" eb="26">
      <t>コウリツカ</t>
    </rPh>
    <rPh sb="27" eb="28">
      <t>ハカ</t>
    </rPh>
    <rPh sb="34" eb="36">
      <t>イチブ</t>
    </rPh>
    <rPh sb="37" eb="40">
      <t>キョウショクイン</t>
    </rPh>
    <rPh sb="41" eb="43">
      <t>カジュウ</t>
    </rPh>
    <rPh sb="44" eb="46">
      <t>フタン</t>
    </rPh>
    <rPh sb="54" eb="56">
      <t>テキセイ</t>
    </rPh>
    <rPh sb="57" eb="59">
      <t>コウム</t>
    </rPh>
    <rPh sb="59" eb="61">
      <t>ブンショウ</t>
    </rPh>
    <rPh sb="62" eb="63">
      <t>トトノ</t>
    </rPh>
    <phoneticPr fontId="23"/>
  </si>
  <si>
    <t>(2)</t>
    <phoneticPr fontId="23"/>
  </si>
  <si>
    <t>　日頃から，教職員が気軽に周囲に相談したり，情報交換したりすることができる職場環境を作ること。特に管理職は，心の健康の重要性を十分認識し，親身になって教員の相談を受けるとともに，職場環境の改善に努めること。</t>
    <rPh sb="1" eb="3">
      <t>ヒゴロ</t>
    </rPh>
    <rPh sb="6" eb="9">
      <t>キョウショクイン</t>
    </rPh>
    <rPh sb="10" eb="12">
      <t>キガル</t>
    </rPh>
    <rPh sb="13" eb="15">
      <t>シュウイ</t>
    </rPh>
    <rPh sb="16" eb="18">
      <t>ソウダン</t>
    </rPh>
    <rPh sb="22" eb="24">
      <t>ジョウホウ</t>
    </rPh>
    <rPh sb="24" eb="26">
      <t>コウカン</t>
    </rPh>
    <rPh sb="37" eb="39">
      <t>ショクバ</t>
    </rPh>
    <rPh sb="39" eb="41">
      <t>カンキョウ</t>
    </rPh>
    <rPh sb="42" eb="43">
      <t>ツク</t>
    </rPh>
    <rPh sb="47" eb="48">
      <t>トク</t>
    </rPh>
    <rPh sb="49" eb="52">
      <t>カンリショク</t>
    </rPh>
    <rPh sb="54" eb="55">
      <t>ココロ</t>
    </rPh>
    <rPh sb="56" eb="58">
      <t>ケンコウ</t>
    </rPh>
    <rPh sb="59" eb="62">
      <t>ジュウヨウセイ</t>
    </rPh>
    <rPh sb="63" eb="65">
      <t>ジュウブン</t>
    </rPh>
    <rPh sb="65" eb="67">
      <t>ニンシキ</t>
    </rPh>
    <rPh sb="69" eb="71">
      <t>シンミ</t>
    </rPh>
    <rPh sb="75" eb="77">
      <t>キョウイン</t>
    </rPh>
    <rPh sb="78" eb="80">
      <t>ソウダン</t>
    </rPh>
    <rPh sb="81" eb="82">
      <t>ウ</t>
    </rPh>
    <rPh sb="89" eb="91">
      <t>ショクバ</t>
    </rPh>
    <rPh sb="91" eb="93">
      <t>カンキョウ</t>
    </rPh>
    <rPh sb="94" eb="96">
      <t>カイゼン</t>
    </rPh>
    <rPh sb="97" eb="98">
      <t>ツト</t>
    </rPh>
    <phoneticPr fontId="23"/>
  </si>
  <si>
    <t>(3)</t>
    <phoneticPr fontId="23"/>
  </si>
  <si>
    <t>　教職員が気軽に相談できる体制の整備や，心の不健康状態に陥った教職員の早期発見・早期治療に努めること。</t>
    <rPh sb="1" eb="4">
      <t>キョウショクイン</t>
    </rPh>
    <rPh sb="5" eb="7">
      <t>キガル</t>
    </rPh>
    <rPh sb="8" eb="10">
      <t>ソウダン</t>
    </rPh>
    <rPh sb="13" eb="15">
      <t>タイセイ</t>
    </rPh>
    <rPh sb="16" eb="18">
      <t>セイビ</t>
    </rPh>
    <rPh sb="20" eb="21">
      <t>ココロ</t>
    </rPh>
    <rPh sb="22" eb="25">
      <t>フケンコウ</t>
    </rPh>
    <rPh sb="25" eb="27">
      <t>ジョウタイ</t>
    </rPh>
    <rPh sb="28" eb="29">
      <t>オチイ</t>
    </rPh>
    <rPh sb="31" eb="34">
      <t>キョウショクイン</t>
    </rPh>
    <rPh sb="35" eb="37">
      <t>ソウキ</t>
    </rPh>
    <rPh sb="37" eb="39">
      <t>ハッケン</t>
    </rPh>
    <rPh sb="40" eb="42">
      <t>ソウキ</t>
    </rPh>
    <rPh sb="42" eb="44">
      <t>チリョウ</t>
    </rPh>
    <rPh sb="45" eb="46">
      <t>ツト</t>
    </rPh>
    <phoneticPr fontId="23"/>
  </si>
  <si>
    <t>(4)</t>
    <phoneticPr fontId="23"/>
  </si>
  <si>
    <t>　一般の教職員に対して，心の健康に関する意識啓発や，メンタルヘルス相談室等の相談窓口の設置について周知を図るなどの取組を推進すること。併せて，管理職に対してメンタルヘルスに対処するための適切な研修を実施するよう努めること。</t>
    <rPh sb="1" eb="3">
      <t>イッパン</t>
    </rPh>
    <rPh sb="4" eb="7">
      <t>キョウショクイン</t>
    </rPh>
    <rPh sb="8" eb="9">
      <t>タイ</t>
    </rPh>
    <rPh sb="12" eb="13">
      <t>ココロ</t>
    </rPh>
    <rPh sb="14" eb="16">
      <t>ケンコウ</t>
    </rPh>
    <rPh sb="17" eb="18">
      <t>カン</t>
    </rPh>
    <rPh sb="20" eb="22">
      <t>イシキ</t>
    </rPh>
    <rPh sb="22" eb="24">
      <t>ケイハツ</t>
    </rPh>
    <rPh sb="33" eb="36">
      <t>ソウダンシツ</t>
    </rPh>
    <rPh sb="36" eb="37">
      <t>トウ</t>
    </rPh>
    <rPh sb="38" eb="40">
      <t>ソウダン</t>
    </rPh>
    <rPh sb="40" eb="42">
      <t>マドグチ</t>
    </rPh>
    <rPh sb="43" eb="45">
      <t>セッチ</t>
    </rPh>
    <rPh sb="49" eb="51">
      <t>シュウチ</t>
    </rPh>
    <rPh sb="52" eb="53">
      <t>ハカ</t>
    </rPh>
    <rPh sb="57" eb="59">
      <t>トリクミ</t>
    </rPh>
    <rPh sb="60" eb="62">
      <t>スイシン</t>
    </rPh>
    <rPh sb="67" eb="68">
      <t>アワ</t>
    </rPh>
    <rPh sb="71" eb="74">
      <t>カンリショク</t>
    </rPh>
    <rPh sb="75" eb="76">
      <t>タイ</t>
    </rPh>
    <rPh sb="86" eb="88">
      <t>タイショ</t>
    </rPh>
    <rPh sb="93" eb="95">
      <t>テキセツ</t>
    </rPh>
    <rPh sb="96" eb="98">
      <t>ケンシュウ</t>
    </rPh>
    <rPh sb="99" eb="101">
      <t>ジッシ</t>
    </rPh>
    <rPh sb="105" eb="106">
      <t>ツト</t>
    </rPh>
    <phoneticPr fontId="23"/>
  </si>
  <si>
    <t>　労働時間の適正な把握について</t>
    <rPh sb="1" eb="3">
      <t>ロウドウ</t>
    </rPh>
    <rPh sb="3" eb="5">
      <t>ジカン</t>
    </rPh>
    <rPh sb="6" eb="8">
      <t>テキセイ</t>
    </rPh>
    <rPh sb="9" eb="11">
      <t>ハアク</t>
    </rPh>
    <phoneticPr fontId="23"/>
  </si>
  <si>
    <t>　労働時間の適正な把握については，平成13年4月6日付け基発339号厚生労働省労働基準局長通知「労働時間の適正な把握のために使用者が講ずべき措置に関する基準について」（平成13年4月27日付けで総務省自治行政局公務員部公務員課長から各都道府県・指定都市に通知）において，具体的な方法等が示されているところですが，今後とも各学校等における勤務時間の適正な把握に努めていただきますようお願いします。</t>
    <rPh sb="1" eb="3">
      <t>ロウドウ</t>
    </rPh>
    <rPh sb="3" eb="5">
      <t>ジカン</t>
    </rPh>
    <rPh sb="6" eb="8">
      <t>テキセイ</t>
    </rPh>
    <rPh sb="9" eb="11">
      <t>ハアク</t>
    </rPh>
    <rPh sb="17" eb="19">
      <t>ヘイセイ</t>
    </rPh>
    <rPh sb="21" eb="22">
      <t>ネン</t>
    </rPh>
    <rPh sb="23" eb="24">
      <t>ガツ</t>
    </rPh>
    <rPh sb="25" eb="26">
      <t>ニチ</t>
    </rPh>
    <rPh sb="26" eb="27">
      <t>ツ</t>
    </rPh>
    <phoneticPr fontId="23"/>
  </si>
  <si>
    <t>　なお基準として示されている主な内容は，次のとおりです。</t>
    <rPh sb="3" eb="5">
      <t>キジュン</t>
    </rPh>
    <rPh sb="8" eb="9">
      <t>シメ</t>
    </rPh>
    <rPh sb="14" eb="15">
      <t>オモ</t>
    </rPh>
    <rPh sb="16" eb="18">
      <t>ナイヨウ</t>
    </rPh>
    <rPh sb="20" eb="21">
      <t>ツギ</t>
    </rPh>
    <phoneticPr fontId="23"/>
  </si>
  <si>
    <t>　使用者は，労働時間を適正に管理するため，労働者の労働日ごとに始業，終業時刻を確認し，これを記録すること。</t>
    <rPh sb="1" eb="4">
      <t>シヨウシャ</t>
    </rPh>
    <rPh sb="6" eb="8">
      <t>ロウドウ</t>
    </rPh>
    <rPh sb="8" eb="10">
      <t>ジカン</t>
    </rPh>
    <rPh sb="11" eb="13">
      <t>テキセイ</t>
    </rPh>
    <rPh sb="14" eb="16">
      <t>カンリ</t>
    </rPh>
    <rPh sb="21" eb="24">
      <t>ロウドウシャ</t>
    </rPh>
    <rPh sb="25" eb="28">
      <t>ロウドウビ</t>
    </rPh>
    <rPh sb="31" eb="33">
      <t>シギョウ</t>
    </rPh>
    <rPh sb="34" eb="36">
      <t>シュウギョウ</t>
    </rPh>
    <rPh sb="36" eb="38">
      <t>ジコク</t>
    </rPh>
    <rPh sb="39" eb="41">
      <t>カクニン</t>
    </rPh>
    <rPh sb="46" eb="48">
      <t>キロク</t>
    </rPh>
    <phoneticPr fontId="23"/>
  </si>
  <si>
    <t>　使用者が，始業・終業時刻を確認し，記録する方法としては，原則として，次のいずれかの方法によること。</t>
    <rPh sb="1" eb="4">
      <t>シヨウシャ</t>
    </rPh>
    <rPh sb="6" eb="8">
      <t>シギョウ</t>
    </rPh>
    <rPh sb="9" eb="11">
      <t>シュウギョウ</t>
    </rPh>
    <rPh sb="11" eb="13">
      <t>ジコク</t>
    </rPh>
    <rPh sb="14" eb="16">
      <t>カクニン</t>
    </rPh>
    <rPh sb="18" eb="20">
      <t>キロク</t>
    </rPh>
    <rPh sb="22" eb="24">
      <t>ホウホウ</t>
    </rPh>
    <rPh sb="29" eb="31">
      <t>ゲンソク</t>
    </rPh>
    <rPh sb="35" eb="36">
      <t>ツギ</t>
    </rPh>
    <rPh sb="42" eb="44">
      <t>ホウホウ</t>
    </rPh>
    <phoneticPr fontId="23"/>
  </si>
  <si>
    <t>ア</t>
    <phoneticPr fontId="23"/>
  </si>
  <si>
    <t>　使用者が，自ら現認することにより，確認し，記録すること。</t>
    <rPh sb="1" eb="4">
      <t>シヨウシャ</t>
    </rPh>
    <rPh sb="6" eb="7">
      <t>ミズカ</t>
    </rPh>
    <rPh sb="8" eb="9">
      <t>ゲン</t>
    </rPh>
    <rPh sb="9" eb="10">
      <t>ニン</t>
    </rPh>
    <rPh sb="18" eb="20">
      <t>カクニン</t>
    </rPh>
    <rPh sb="22" eb="24">
      <t>キロク</t>
    </rPh>
    <phoneticPr fontId="23"/>
  </si>
  <si>
    <t>イ</t>
    <phoneticPr fontId="23"/>
  </si>
  <si>
    <t>　タイムカード，ＩＣカード等の客観的な記録を基礎として確認し，記録すること。</t>
    <rPh sb="13" eb="14">
      <t>トウ</t>
    </rPh>
    <rPh sb="15" eb="18">
      <t>キャッカンテキ</t>
    </rPh>
    <rPh sb="19" eb="21">
      <t>キロク</t>
    </rPh>
    <rPh sb="22" eb="24">
      <t>キソ</t>
    </rPh>
    <rPh sb="27" eb="29">
      <t>カクニン</t>
    </rPh>
    <rPh sb="31" eb="33">
      <t>キロク</t>
    </rPh>
    <phoneticPr fontId="23"/>
  </si>
  <si>
    <t>　労働時間の記録に関する書類について，労働基準法第109条に基づき，3年間保存すること。</t>
    <rPh sb="1" eb="3">
      <t>ロウドウ</t>
    </rPh>
    <rPh sb="3" eb="5">
      <t>ジカン</t>
    </rPh>
    <rPh sb="6" eb="8">
      <t>キロク</t>
    </rPh>
    <rPh sb="9" eb="10">
      <t>カン</t>
    </rPh>
    <rPh sb="12" eb="14">
      <t>ショルイ</t>
    </rPh>
    <rPh sb="19" eb="21">
      <t>ロウドウ</t>
    </rPh>
    <rPh sb="21" eb="24">
      <t>キジュンホウ</t>
    </rPh>
    <rPh sb="24" eb="25">
      <t>ダイ</t>
    </rPh>
    <rPh sb="28" eb="29">
      <t>ジョウ</t>
    </rPh>
    <rPh sb="30" eb="31">
      <t>モト</t>
    </rPh>
    <rPh sb="35" eb="37">
      <t>ネンカン</t>
    </rPh>
    <rPh sb="37" eb="39">
      <t>ホゾン</t>
    </rPh>
    <phoneticPr fontId="23"/>
  </si>
  <si>
    <t>　事業場において労務管理を行う部署の責任者は，当該事業場内における労働時間の適正な把握等労働時間管理の適正化に関する事項を管理し，労働時間管理上の問題点の把握及びその解消を図ること。</t>
    <rPh sb="1" eb="3">
      <t>ジギョウ</t>
    </rPh>
    <rPh sb="3" eb="4">
      <t>バ</t>
    </rPh>
    <rPh sb="8" eb="10">
      <t>ロウム</t>
    </rPh>
    <rPh sb="10" eb="12">
      <t>カンリ</t>
    </rPh>
    <rPh sb="13" eb="14">
      <t>オコナ</t>
    </rPh>
    <rPh sb="15" eb="17">
      <t>ブショ</t>
    </rPh>
    <rPh sb="18" eb="21">
      <t>セキニンシャ</t>
    </rPh>
    <rPh sb="23" eb="25">
      <t>トウガイ</t>
    </rPh>
    <rPh sb="25" eb="28">
      <t>ジギョウジョウ</t>
    </rPh>
    <rPh sb="28" eb="29">
      <t>ナイ</t>
    </rPh>
    <rPh sb="33" eb="35">
      <t>ロウドウ</t>
    </rPh>
    <rPh sb="35" eb="37">
      <t>ジカン</t>
    </rPh>
    <rPh sb="38" eb="40">
      <t>テキセイ</t>
    </rPh>
    <rPh sb="41" eb="43">
      <t>ハアク</t>
    </rPh>
    <rPh sb="43" eb="44">
      <t>トウ</t>
    </rPh>
    <rPh sb="44" eb="46">
      <t>ロウドウ</t>
    </rPh>
    <rPh sb="46" eb="48">
      <t>ジカン</t>
    </rPh>
    <rPh sb="48" eb="50">
      <t>カンリ</t>
    </rPh>
    <rPh sb="51" eb="54">
      <t>テキセイカ</t>
    </rPh>
    <rPh sb="55" eb="56">
      <t>カン</t>
    </rPh>
    <rPh sb="58" eb="60">
      <t>ジコウ</t>
    </rPh>
    <rPh sb="61" eb="63">
      <t>カンリ</t>
    </rPh>
    <rPh sb="65" eb="67">
      <t>ロウドウ</t>
    </rPh>
    <rPh sb="67" eb="69">
      <t>ジカン</t>
    </rPh>
    <rPh sb="69" eb="72">
      <t>カンリジョウ</t>
    </rPh>
    <rPh sb="73" eb="76">
      <t>モンダイテン</t>
    </rPh>
    <rPh sb="77" eb="79">
      <t>ハアク</t>
    </rPh>
    <rPh sb="79" eb="80">
      <t>オヨ</t>
    </rPh>
    <rPh sb="83" eb="85">
      <t>カイショウ</t>
    </rPh>
    <rPh sb="86" eb="87">
      <t>ハカ</t>
    </rPh>
    <phoneticPr fontId="23"/>
  </si>
  <si>
    <t>　労働安全衛生体制の整備について</t>
    <rPh sb="1" eb="3">
      <t>ロウドウ</t>
    </rPh>
    <rPh sb="3" eb="5">
      <t>アンゼン</t>
    </rPh>
    <rPh sb="5" eb="7">
      <t>エイセイ</t>
    </rPh>
    <rPh sb="7" eb="9">
      <t>タイセイ</t>
    </rPh>
    <rPh sb="10" eb="12">
      <t>セイビ</t>
    </rPh>
    <phoneticPr fontId="23"/>
  </si>
  <si>
    <t>　従来から，学校等における労働安全衛生管理体制については，各種会議等の場を通じて産業医の専任等を進めていただくようお願いしておりましたが，その重要性にかんがみ，一層の整備を進めていただくようお願いします。</t>
    <rPh sb="1" eb="3">
      <t>ジュウライ</t>
    </rPh>
    <rPh sb="6" eb="8">
      <t>ガッコウ</t>
    </rPh>
    <rPh sb="8" eb="9">
      <t>トウ</t>
    </rPh>
    <rPh sb="13" eb="15">
      <t>ロウドウ</t>
    </rPh>
    <rPh sb="15" eb="17">
      <t>アンゼン</t>
    </rPh>
    <rPh sb="17" eb="19">
      <t>エイセイ</t>
    </rPh>
    <rPh sb="19" eb="21">
      <t>カンリ</t>
    </rPh>
    <rPh sb="21" eb="23">
      <t>タイセイ</t>
    </rPh>
    <rPh sb="29" eb="31">
      <t>カクシュ</t>
    </rPh>
    <rPh sb="31" eb="33">
      <t>カイギ</t>
    </rPh>
    <rPh sb="33" eb="34">
      <t>トウ</t>
    </rPh>
    <rPh sb="35" eb="36">
      <t>バ</t>
    </rPh>
    <rPh sb="37" eb="38">
      <t>ツウ</t>
    </rPh>
    <rPh sb="40" eb="43">
      <t>サンギョウイ</t>
    </rPh>
    <rPh sb="44" eb="46">
      <t>センニン</t>
    </rPh>
    <rPh sb="46" eb="47">
      <t>トウ</t>
    </rPh>
    <rPh sb="48" eb="49">
      <t>スス</t>
    </rPh>
    <rPh sb="58" eb="59">
      <t>ネガ</t>
    </rPh>
    <rPh sb="71" eb="74">
      <t>ジュウヨウセイ</t>
    </rPh>
    <rPh sb="80" eb="82">
      <t>イッソウ</t>
    </rPh>
    <rPh sb="83" eb="85">
      <t>セイビ</t>
    </rPh>
    <rPh sb="86" eb="87">
      <t>スス</t>
    </rPh>
    <rPh sb="96" eb="97">
      <t>ネガ</t>
    </rPh>
    <phoneticPr fontId="23"/>
  </si>
  <si>
    <t>　労働安全衛生に係る教育について</t>
    <rPh sb="1" eb="3">
      <t>ロウドウ</t>
    </rPh>
    <rPh sb="3" eb="5">
      <t>アンゼン</t>
    </rPh>
    <rPh sb="5" eb="7">
      <t>エイセイ</t>
    </rPh>
    <rPh sb="8" eb="9">
      <t>カカ</t>
    </rPh>
    <rPh sb="10" eb="12">
      <t>キョウイク</t>
    </rPh>
    <phoneticPr fontId="23"/>
  </si>
  <si>
    <t>　改正法の附帯決議第9号（別添３参照）において，「企業間競争の激化や働き方の多様化が進む中で，労働者の協力・参加の下で行う事業者の自主的な安全衛生活動の役割が一層重要となることを踏まえ，その促進に向け格別の配慮を行うとともに，学校教育の場においても労働安全衛生の必要性について指導の徹底を図ること」とされたことを踏まえ，各学校の設置者におかれては，働く人の健康の保持増進は，職場の安全管理や健康管理と共に，心身両面にわたる総合的，積極的な対策の推進が図られることで成り立つこと，さらに，この対策では，ストレスに対する気付きへの援助，リラクゼーションの指導などメンタルヘルスケアが重要視されていること等について，各学校で適切な指導がなされるようお願いします。</t>
    <rPh sb="1" eb="4">
      <t>カイセイホウ</t>
    </rPh>
    <rPh sb="5" eb="7">
      <t>フタイ</t>
    </rPh>
    <rPh sb="7" eb="9">
      <t>ケツギ</t>
    </rPh>
    <rPh sb="9" eb="10">
      <t>ダイ</t>
    </rPh>
    <rPh sb="11" eb="12">
      <t>ゴウ</t>
    </rPh>
    <rPh sb="13" eb="15">
      <t>ベッテン</t>
    </rPh>
    <rPh sb="16" eb="18">
      <t>サンショウ</t>
    </rPh>
    <rPh sb="25" eb="28">
      <t>キギョウカン</t>
    </rPh>
    <rPh sb="28" eb="30">
      <t>キョウソウ</t>
    </rPh>
    <rPh sb="31" eb="33">
      <t>ゲッカ</t>
    </rPh>
    <rPh sb="34" eb="35">
      <t>ハタラ</t>
    </rPh>
    <rPh sb="36" eb="37">
      <t>カタ</t>
    </rPh>
    <rPh sb="38" eb="41">
      <t>タヨウカ</t>
    </rPh>
    <rPh sb="42" eb="43">
      <t>スス</t>
    </rPh>
    <rPh sb="44" eb="45">
      <t>ナカ</t>
    </rPh>
    <rPh sb="47" eb="50">
      <t>ロウドウシャ</t>
    </rPh>
    <rPh sb="51" eb="53">
      <t>キョウリョク</t>
    </rPh>
    <rPh sb="54" eb="56">
      <t>サンカ</t>
    </rPh>
    <rPh sb="57" eb="58">
      <t>モト</t>
    </rPh>
    <rPh sb="59" eb="60">
      <t>オコナ</t>
    </rPh>
    <rPh sb="61" eb="64">
      <t>ジギョウシャ</t>
    </rPh>
    <rPh sb="65" eb="68">
      <t>ジシュテキ</t>
    </rPh>
    <rPh sb="69" eb="71">
      <t>アンゼン</t>
    </rPh>
    <rPh sb="71" eb="73">
      <t>エイセイ</t>
    </rPh>
    <rPh sb="73" eb="75">
      <t>カツドウ</t>
    </rPh>
    <rPh sb="76" eb="78">
      <t>ヤクワリ</t>
    </rPh>
    <rPh sb="79" eb="81">
      <t>イッソウ</t>
    </rPh>
    <rPh sb="81" eb="83">
      <t>ジュウヨウ</t>
    </rPh>
    <rPh sb="89" eb="90">
      <t>フ</t>
    </rPh>
    <rPh sb="95" eb="97">
      <t>ソクシン</t>
    </rPh>
    <rPh sb="98" eb="99">
      <t>ム</t>
    </rPh>
    <rPh sb="100" eb="102">
      <t>カクベツ</t>
    </rPh>
    <rPh sb="103" eb="105">
      <t>ハイリョ</t>
    </rPh>
    <rPh sb="106" eb="107">
      <t>オコナ</t>
    </rPh>
    <rPh sb="113" eb="115">
      <t>ガッコウ</t>
    </rPh>
    <rPh sb="115" eb="117">
      <t>キョウイク</t>
    </rPh>
    <rPh sb="118" eb="119">
      <t>バ</t>
    </rPh>
    <rPh sb="124" eb="126">
      <t>ロウドウ</t>
    </rPh>
    <rPh sb="126" eb="128">
      <t>アンゼン</t>
    </rPh>
    <rPh sb="128" eb="130">
      <t>エイセイ</t>
    </rPh>
    <rPh sb="131" eb="134">
      <t>ヒツヨウセイ</t>
    </rPh>
    <rPh sb="138" eb="140">
      <t>シドウ</t>
    </rPh>
    <rPh sb="141" eb="143">
      <t>テッテイ</t>
    </rPh>
    <rPh sb="144" eb="145">
      <t>ハカ</t>
    </rPh>
    <rPh sb="156" eb="157">
      <t>フ</t>
    </rPh>
    <rPh sb="160" eb="163">
      <t>カクガッコウ</t>
    </rPh>
    <rPh sb="164" eb="167">
      <t>セッチシャ</t>
    </rPh>
    <rPh sb="174" eb="175">
      <t>ハタラ</t>
    </rPh>
    <rPh sb="176" eb="177">
      <t>ヒト</t>
    </rPh>
    <rPh sb="178" eb="180">
      <t>ケンコウ</t>
    </rPh>
    <rPh sb="181" eb="183">
      <t>ホジ</t>
    </rPh>
    <rPh sb="183" eb="185">
      <t>ゾウシン</t>
    </rPh>
    <rPh sb="187" eb="189">
      <t>ショクバ</t>
    </rPh>
    <rPh sb="190" eb="192">
      <t>アンゼン</t>
    </rPh>
    <rPh sb="192" eb="194">
      <t>カンリ</t>
    </rPh>
    <rPh sb="195" eb="197">
      <t>ケンコウ</t>
    </rPh>
    <rPh sb="197" eb="199">
      <t>カンリ</t>
    </rPh>
    <rPh sb="200" eb="201">
      <t>トモ</t>
    </rPh>
    <rPh sb="203" eb="205">
      <t>シンシン</t>
    </rPh>
    <rPh sb="205" eb="207">
      <t>リョウメン</t>
    </rPh>
    <rPh sb="211" eb="214">
      <t>ソウゴウテキ</t>
    </rPh>
    <rPh sb="215" eb="218">
      <t>セッキョクテキ</t>
    </rPh>
    <rPh sb="219" eb="221">
      <t>タイサク</t>
    </rPh>
    <rPh sb="222" eb="224">
      <t>スイシン</t>
    </rPh>
    <rPh sb="225" eb="226">
      <t>ハカ</t>
    </rPh>
    <rPh sb="232" eb="233">
      <t>ナ</t>
    </rPh>
    <rPh sb="234" eb="235">
      <t>タ</t>
    </rPh>
    <rPh sb="245" eb="247">
      <t>タイサク</t>
    </rPh>
    <rPh sb="255" eb="256">
      <t>タイ</t>
    </rPh>
    <rPh sb="258" eb="260">
      <t>キヅ</t>
    </rPh>
    <rPh sb="263" eb="265">
      <t>エンジョ</t>
    </rPh>
    <rPh sb="275" eb="277">
      <t>シドウ</t>
    </rPh>
    <rPh sb="289" eb="292">
      <t>ジュウヨウシ</t>
    </rPh>
    <rPh sb="299" eb="300">
      <t>トウ</t>
    </rPh>
    <rPh sb="305" eb="306">
      <t>カク</t>
    </rPh>
    <rPh sb="306" eb="308">
      <t>ガッコウ</t>
    </rPh>
    <rPh sb="309" eb="311">
      <t>テキセツ</t>
    </rPh>
    <rPh sb="312" eb="314">
      <t>シドウ</t>
    </rPh>
    <rPh sb="322" eb="323">
      <t>ネガ</t>
    </rPh>
    <phoneticPr fontId="23"/>
  </si>
  <si>
    <t>出校時刻</t>
    <rPh sb="0" eb="2">
      <t>シュッコウ</t>
    </rPh>
    <rPh sb="2" eb="4">
      <t>ジコク</t>
    </rPh>
    <phoneticPr fontId="1"/>
  </si>
  <si>
    <t>退校時刻</t>
    <rPh sb="0" eb="2">
      <t>タイコウ</t>
    </rPh>
    <rPh sb="2" eb="4">
      <t>ジコク</t>
    </rPh>
    <phoneticPr fontId="1"/>
  </si>
  <si>
    <t>※記入方法</t>
    <rPh sb="1" eb="3">
      <t>キニュウ</t>
    </rPh>
    <rPh sb="3" eb="5">
      <t>ホウホウ</t>
    </rPh>
    <phoneticPr fontId="23"/>
  </si>
  <si>
    <t>②</t>
    <phoneticPr fontId="23"/>
  </si>
  <si>
    <t>　勤務時間以外の欄には，所定の勤務時間と，①の時刻との差の合計時間を記入する。</t>
    <rPh sb="1" eb="3">
      <t>キンム</t>
    </rPh>
    <rPh sb="3" eb="5">
      <t>ジカン</t>
    </rPh>
    <rPh sb="5" eb="7">
      <t>イガイ</t>
    </rPh>
    <rPh sb="8" eb="9">
      <t>ラン</t>
    </rPh>
    <rPh sb="12" eb="14">
      <t>ショテイ</t>
    </rPh>
    <rPh sb="15" eb="17">
      <t>キンム</t>
    </rPh>
    <rPh sb="17" eb="19">
      <t>ジカン</t>
    </rPh>
    <rPh sb="23" eb="25">
      <t>ジコク</t>
    </rPh>
    <rPh sb="27" eb="28">
      <t>サ</t>
    </rPh>
    <rPh sb="29" eb="31">
      <t>ゴウケイ</t>
    </rPh>
    <rPh sb="31" eb="33">
      <t>ジカン</t>
    </rPh>
    <rPh sb="34" eb="36">
      <t>キニュウ</t>
    </rPh>
    <phoneticPr fontId="23"/>
  </si>
  <si>
    <t>③</t>
    <phoneticPr fontId="23"/>
  </si>
  <si>
    <t>　勤務時間以外の時間が3時間を超えた場合には所定の欄に○をする。</t>
    <rPh sb="1" eb="3">
      <t>キンム</t>
    </rPh>
    <rPh sb="3" eb="5">
      <t>ジカン</t>
    </rPh>
    <rPh sb="5" eb="7">
      <t>イガイ</t>
    </rPh>
    <rPh sb="8" eb="10">
      <t>ジカン</t>
    </rPh>
    <rPh sb="12" eb="14">
      <t>ジカン</t>
    </rPh>
    <rPh sb="15" eb="16">
      <t>コ</t>
    </rPh>
    <rPh sb="18" eb="20">
      <t>バアイ</t>
    </rPh>
    <rPh sb="22" eb="24">
      <t>ショテイ</t>
    </rPh>
    <rPh sb="25" eb="26">
      <t>ラン</t>
    </rPh>
    <phoneticPr fontId="23"/>
  </si>
  <si>
    <t>④</t>
    <phoneticPr fontId="23"/>
  </si>
  <si>
    <t>　備考の欄には，勤務時間以外の時間が長くなった場合等に，累計時間を記入するなどして，健康管理に努める。</t>
    <rPh sb="1" eb="3">
      <t>ビコウ</t>
    </rPh>
    <rPh sb="4" eb="5">
      <t>ラン</t>
    </rPh>
    <rPh sb="8" eb="10">
      <t>キンム</t>
    </rPh>
    <rPh sb="10" eb="12">
      <t>ジカン</t>
    </rPh>
    <rPh sb="12" eb="14">
      <t>イガイ</t>
    </rPh>
    <rPh sb="15" eb="17">
      <t>ジカン</t>
    </rPh>
    <rPh sb="18" eb="19">
      <t>ナガ</t>
    </rPh>
    <rPh sb="23" eb="25">
      <t>バアイ</t>
    </rPh>
    <rPh sb="25" eb="26">
      <t>トウ</t>
    </rPh>
    <rPh sb="28" eb="30">
      <t>ルイケイ</t>
    </rPh>
    <rPh sb="30" eb="32">
      <t>ジカン</t>
    </rPh>
    <rPh sb="33" eb="35">
      <t>キニュウ</t>
    </rPh>
    <rPh sb="42" eb="44">
      <t>ケンコウ</t>
    </rPh>
    <rPh sb="44" eb="46">
      <t>カンリ</t>
    </rPh>
    <rPh sb="47" eb="48">
      <t>ツト</t>
    </rPh>
    <phoneticPr fontId="23"/>
  </si>
  <si>
    <t>管理職による確認等</t>
    <rPh sb="0" eb="3">
      <t>カンリショク</t>
    </rPh>
    <rPh sb="6" eb="8">
      <t>カクニン</t>
    </rPh>
    <rPh sb="8" eb="9">
      <t>トウ</t>
    </rPh>
    <phoneticPr fontId="23"/>
  </si>
  <si>
    <t>日付</t>
    <rPh sb="0" eb="2">
      <t>ヒヅケ</t>
    </rPh>
    <phoneticPr fontId="23"/>
  </si>
  <si>
    <t>確認印</t>
    <rPh sb="0" eb="2">
      <t>カクニン</t>
    </rPh>
    <rPh sb="2" eb="3">
      <t>イン</t>
    </rPh>
    <phoneticPr fontId="23"/>
  </si>
  <si>
    <t>　出退校時刻の欄には，出校時刻及び退校時刻を記入する。
勤務時間外の勤務が無い場合は，空欄とする。</t>
    <rPh sb="1" eb="3">
      <t>シュッタイ</t>
    </rPh>
    <rPh sb="3" eb="4">
      <t>コウ</t>
    </rPh>
    <rPh sb="4" eb="6">
      <t>ジコク</t>
    </rPh>
    <rPh sb="7" eb="8">
      <t>ラン</t>
    </rPh>
    <rPh sb="11" eb="13">
      <t>シュッコウ</t>
    </rPh>
    <rPh sb="13" eb="15">
      <t>ジコク</t>
    </rPh>
    <rPh sb="15" eb="16">
      <t>オヨ</t>
    </rPh>
    <rPh sb="17" eb="19">
      <t>タイコウ</t>
    </rPh>
    <rPh sb="19" eb="21">
      <t>ジコク</t>
    </rPh>
    <rPh sb="22" eb="24">
      <t>キニュウ</t>
    </rPh>
    <phoneticPr fontId="23"/>
  </si>
  <si>
    <t>①</t>
    <phoneticPr fontId="1"/>
  </si>
  <si>
    <t>①</t>
    <phoneticPr fontId="1"/>
  </si>
  <si>
    <t>出退時刻記録カード</t>
    <rPh sb="0" eb="2">
      <t>シュッタイ</t>
    </rPh>
    <rPh sb="2" eb="4">
      <t>ジコク</t>
    </rPh>
    <rPh sb="4" eb="6">
      <t>キロク</t>
    </rPh>
    <phoneticPr fontId="1"/>
  </si>
  <si>
    <t>始業</t>
    <rPh sb="0" eb="2">
      <t>シギョウ</t>
    </rPh>
    <phoneticPr fontId="1"/>
  </si>
  <si>
    <t>終業</t>
    <rPh sb="0" eb="2">
      <t>シュウギョウ</t>
    </rPh>
    <phoneticPr fontId="1"/>
  </si>
  <si>
    <t>月</t>
    <phoneticPr fontId="1"/>
  </si>
  <si>
    <t>勤務時間以外</t>
    <rPh sb="0" eb="2">
      <t>キンム</t>
    </rPh>
    <rPh sb="2" eb="4">
      <t>ジカン</t>
    </rPh>
    <rPh sb="4" eb="6">
      <t>イガイ</t>
    </rPh>
    <phoneticPr fontId="1"/>
  </si>
  <si>
    <t>3時間超</t>
    <rPh sb="1" eb="3">
      <t>ジカン</t>
    </rPh>
    <rPh sb="3" eb="4">
      <t>チョウ</t>
    </rPh>
    <phoneticPr fontId="1"/>
  </si>
  <si>
    <t>月累計</t>
    <rPh sb="0" eb="1">
      <t>ツキ</t>
    </rPh>
    <rPh sb="1" eb="3">
      <t>ルイケイ</t>
    </rPh>
    <phoneticPr fontId="1"/>
  </si>
  <si>
    <t>始業時刻前</t>
    <rPh sb="0" eb="2">
      <t>シギョウ</t>
    </rPh>
    <rPh sb="2" eb="4">
      <t>ジコク</t>
    </rPh>
    <rPh sb="4" eb="5">
      <t>マエ</t>
    </rPh>
    <phoneticPr fontId="1"/>
  </si>
  <si>
    <t>終業時刻後</t>
    <rPh sb="0" eb="2">
      <t>シュウギョウ</t>
    </rPh>
    <rPh sb="2" eb="4">
      <t>ジコク</t>
    </rPh>
    <rPh sb="4" eb="5">
      <t>ゴ</t>
    </rPh>
    <phoneticPr fontId="1"/>
  </si>
  <si>
    <t>在校時間</t>
    <rPh sb="0" eb="2">
      <t>ザイコウ</t>
    </rPh>
    <rPh sb="2" eb="4">
      <t>ジカン</t>
    </rPh>
    <phoneticPr fontId="1"/>
  </si>
  <si>
    <t>合 計</t>
    <phoneticPr fontId="1"/>
  </si>
  <si>
    <t>合 計</t>
    <phoneticPr fontId="1"/>
  </si>
  <si>
    <t>備   考</t>
    <rPh sb="0" eb="1">
      <t>ソナエ</t>
    </rPh>
    <rPh sb="4" eb="5">
      <t>コウ</t>
    </rPh>
    <phoneticPr fontId="1"/>
  </si>
  <si>
    <t>内容</t>
  </si>
  <si>
    <t>7：56等</t>
    <rPh sb="4" eb="5">
      <t>トウ</t>
    </rPh>
    <phoneticPr fontId="1"/>
  </si>
  <si>
    <t>17：08等</t>
    <rPh sb="5" eb="6">
      <t>トウ</t>
    </rPh>
    <phoneticPr fontId="1"/>
  </si>
  <si>
    <t>南九州</t>
    <rPh sb="0" eb="3">
      <t>ミナミキュウシュウ</t>
    </rPh>
    <phoneticPr fontId="1"/>
  </si>
  <si>
    <t>栄養教諭</t>
    <rPh sb="0" eb="2">
      <t>エイヨウ</t>
    </rPh>
    <rPh sb="2" eb="4">
      <t>キョウユ</t>
    </rPh>
    <phoneticPr fontId="1"/>
  </si>
  <si>
    <t>天野春子</t>
    <rPh sb="0" eb="2">
      <t>アマノ</t>
    </rPh>
    <rPh sb="2" eb="4">
      <t>ハルコ</t>
    </rPh>
    <phoneticPr fontId="1"/>
  </si>
  <si>
    <t>時絵時絵時絵中</t>
    <rPh sb="0" eb="1">
      <t>ジ</t>
    </rPh>
    <rPh sb="1" eb="2">
      <t>エ</t>
    </rPh>
    <rPh sb="2" eb="3">
      <t>ジ</t>
    </rPh>
    <rPh sb="3" eb="4">
      <t>エ</t>
    </rPh>
    <rPh sb="4" eb="5">
      <t>ジ</t>
    </rPh>
    <rPh sb="5" eb="6">
      <t>エ</t>
    </rPh>
    <rPh sb="6" eb="7">
      <t>ナカ</t>
    </rPh>
    <phoneticPr fontId="1"/>
  </si>
  <si>
    <t>月の変更は，各シートの「Ｆ３」セルに直接入力</t>
    <rPh sb="0" eb="1">
      <t>ゲツ</t>
    </rPh>
    <rPh sb="2" eb="4">
      <t>ヘンコウ</t>
    </rPh>
    <rPh sb="6" eb="7">
      <t>カク</t>
    </rPh>
    <rPh sb="18" eb="20">
      <t>チョクセツ</t>
    </rPh>
    <rPh sb="20" eb="22">
      <t>ニュウリョク</t>
    </rPh>
    <phoneticPr fontId="1"/>
  </si>
  <si>
    <t>何かと変更</t>
    <rPh sb="0" eb="1">
      <t>ナニ</t>
    </rPh>
    <rPh sb="3" eb="5">
      <t>ヘンコウ</t>
    </rPh>
    <phoneticPr fontId="1"/>
  </si>
</sst>
</file>

<file path=xl/styles.xml><?xml version="1.0" encoding="utf-8"?>
<styleSheet xmlns="http://schemas.openxmlformats.org/spreadsheetml/2006/main">
  <numFmts count="3">
    <numFmt numFmtId="176" formatCode="[h]:mm"/>
    <numFmt numFmtId="177" formatCode="aaa"/>
    <numFmt numFmtId="179" formatCode="m/d;@"/>
  </numFmts>
  <fonts count="29">
    <font>
      <sz val="11"/>
      <name val="ＭＳ Ｐゴシック"/>
      <family val="3"/>
      <charset val="128"/>
    </font>
    <font>
      <sz val="6"/>
      <name val="ＭＳ Ｐゴシック"/>
      <family val="3"/>
      <charset val="128"/>
    </font>
    <font>
      <sz val="12"/>
      <name val="ＭＳ Ｐゴシック"/>
      <family val="3"/>
      <charset val="128"/>
    </font>
    <font>
      <b/>
      <sz val="16"/>
      <name val="ＭＳ Ｐゴシック"/>
      <family val="3"/>
      <charset val="128"/>
    </font>
    <font>
      <b/>
      <sz val="11"/>
      <color rgb="FFFF0000"/>
      <name val="ＭＳ Ｐゴシック"/>
      <family val="3"/>
      <charset val="128"/>
    </font>
    <font>
      <b/>
      <sz val="13"/>
      <color rgb="FFFF0000"/>
      <name val="ＭＳ Ｐゴシック"/>
      <family val="3"/>
      <charset val="128"/>
    </font>
    <font>
      <b/>
      <sz val="11"/>
      <color rgb="FF0000CC"/>
      <name val="ＭＳ Ｐゴシック"/>
      <family val="3"/>
      <charset val="128"/>
    </font>
    <font>
      <sz val="11"/>
      <name val="ＭＳ Ｐ明朝"/>
      <family val="1"/>
      <charset val="128"/>
    </font>
    <font>
      <sz val="14"/>
      <name val="ＭＳ Ｐ明朝"/>
      <family val="1"/>
      <charset val="128"/>
    </font>
    <font>
      <sz val="12"/>
      <name val="ＭＳ Ｐ明朝"/>
      <family val="1"/>
      <charset val="128"/>
    </font>
    <font>
      <sz val="11"/>
      <color rgb="FFFF0000"/>
      <name val="ＭＳ Ｐ明朝"/>
      <family val="1"/>
      <charset val="128"/>
    </font>
    <font>
      <sz val="16"/>
      <name val="ＭＳ Ｐ明朝"/>
      <family val="1"/>
      <charset val="128"/>
    </font>
    <font>
      <sz val="10"/>
      <name val="ＭＳ Ｐ明朝"/>
      <family val="1"/>
      <charset val="128"/>
    </font>
    <font>
      <b/>
      <sz val="11"/>
      <color rgb="FFFF0000"/>
      <name val="ＭＳ Ｐ明朝"/>
      <family val="1"/>
      <charset val="128"/>
    </font>
    <font>
      <b/>
      <sz val="30"/>
      <name val="ＭＳ Ｐ明朝"/>
      <family val="1"/>
      <charset val="128"/>
    </font>
    <font>
      <b/>
      <sz val="20"/>
      <name val="ＭＳ Ｐ明朝"/>
      <family val="1"/>
      <charset val="128"/>
    </font>
    <font>
      <sz val="18"/>
      <name val="ＭＳ Ｐ明朝"/>
      <family val="1"/>
      <charset val="128"/>
    </font>
    <font>
      <b/>
      <sz val="16"/>
      <name val="ＭＳ Ｐ明朝"/>
      <family val="1"/>
      <charset val="128"/>
    </font>
    <font>
      <b/>
      <sz val="16"/>
      <color rgb="FFFF0000"/>
      <name val="ＭＳ Ｐ明朝"/>
      <family val="1"/>
      <charset val="128"/>
    </font>
    <font>
      <sz val="11"/>
      <color rgb="FF0000CC"/>
      <name val="ＭＳ Ｐゴシック"/>
      <family val="3"/>
      <charset val="128"/>
    </font>
    <font>
      <sz val="9"/>
      <name val="ＭＳ Ｐ明朝"/>
      <family val="1"/>
      <charset val="128"/>
    </font>
    <font>
      <b/>
      <sz val="12"/>
      <name val="ＭＳ Ｐ明朝"/>
      <family val="1"/>
      <charset val="128"/>
    </font>
    <font>
      <sz val="10"/>
      <color theme="1"/>
      <name val="ＭＳ 明朝"/>
      <family val="1"/>
      <charset val="128"/>
    </font>
    <font>
      <sz val="6"/>
      <name val="ＭＳ 明朝"/>
      <family val="1"/>
      <charset val="128"/>
    </font>
    <font>
      <sz val="9"/>
      <color theme="1"/>
      <name val="ＭＳ 明朝"/>
      <family val="1"/>
      <charset val="128"/>
    </font>
    <font>
      <sz val="8"/>
      <name val="ＭＳ Ｐ明朝"/>
      <family val="1"/>
      <charset val="128"/>
    </font>
    <font>
      <sz val="10"/>
      <name val="ＭＳ Ｐゴシック"/>
      <family val="3"/>
      <charset val="128"/>
    </font>
    <font>
      <sz val="9"/>
      <color rgb="FF00B0F0"/>
      <name val="ＭＳ Ｐ明朝"/>
      <family val="1"/>
      <charset val="128"/>
    </font>
    <font>
      <sz val="9"/>
      <name val="ＭＳ Ｐゴシック"/>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theme="9" tint="0.79998168889431442"/>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s>
  <cellStyleXfs count="2">
    <xf numFmtId="0" fontId="0" fillId="0" borderId="0">
      <alignment vertical="center"/>
    </xf>
    <xf numFmtId="0" fontId="22" fillId="0" borderId="0">
      <alignment vertical="center"/>
    </xf>
  </cellStyleXfs>
  <cellXfs count="186">
    <xf numFmtId="0" fontId="0" fillId="0" borderId="0" xfId="0">
      <alignment vertical="center"/>
    </xf>
    <xf numFmtId="0" fontId="0" fillId="0" borderId="0" xfId="0" applyBorder="1" applyAlignment="1">
      <alignment vertical="center"/>
    </xf>
    <xf numFmtId="0" fontId="0" fillId="0" borderId="0" xfId="0" applyBorder="1" applyAlignment="1">
      <alignment vertical="top" wrapText="1"/>
    </xf>
    <xf numFmtId="0" fontId="0" fillId="0" borderId="0" xfId="0" applyBorder="1" applyAlignment="1">
      <alignment horizontal="center" vertical="center"/>
    </xf>
    <xf numFmtId="0" fontId="0" fillId="0" borderId="0" xfId="0" applyAlignment="1">
      <alignment horizontal="center" vertical="center"/>
    </xf>
    <xf numFmtId="0" fontId="6" fillId="0" borderId="0" xfId="0" applyFont="1" applyBorder="1" applyAlignment="1">
      <alignment horizontal="center" vertical="center"/>
    </xf>
    <xf numFmtId="0" fontId="9" fillId="0" borderId="0" xfId="0" applyFont="1" applyBorder="1" applyAlignment="1">
      <alignment horizontal="left" vertical="center"/>
    </xf>
    <xf numFmtId="0" fontId="7" fillId="0" borderId="0" xfId="0" applyFont="1" applyFill="1">
      <alignment vertical="center"/>
    </xf>
    <xf numFmtId="0" fontId="11" fillId="0" borderId="0" xfId="0" applyFont="1" applyBorder="1" applyAlignment="1">
      <alignment horizontal="center" vertical="center"/>
    </xf>
    <xf numFmtId="0" fontId="7" fillId="0" borderId="0" xfId="0" applyFont="1">
      <alignment vertical="center"/>
    </xf>
    <xf numFmtId="0" fontId="9" fillId="0" borderId="0" xfId="0" applyFont="1" applyBorder="1" applyAlignment="1">
      <alignment horizontal="left"/>
    </xf>
    <xf numFmtId="0" fontId="9" fillId="0" borderId="0" xfId="0" applyFont="1" applyBorder="1" applyAlignment="1">
      <alignment horizontal="right"/>
    </xf>
    <xf numFmtId="0" fontId="11" fillId="0" borderId="0" xfId="0" applyFont="1">
      <alignment vertical="center"/>
    </xf>
    <xf numFmtId="0" fontId="11" fillId="0" borderId="0" xfId="0" applyFont="1" applyBorder="1" applyAlignment="1">
      <alignment horizontal="left" vertical="center"/>
    </xf>
    <xf numFmtId="0" fontId="11" fillId="0" borderId="0" xfId="0" applyFont="1" applyBorder="1" applyAlignment="1">
      <alignment horizontal="center"/>
    </xf>
    <xf numFmtId="0" fontId="11" fillId="0" borderId="0" xfId="0" applyFont="1" applyBorder="1" applyAlignment="1">
      <alignment horizontal="right"/>
    </xf>
    <xf numFmtId="0" fontId="17" fillId="3" borderId="3" xfId="0" applyFont="1" applyFill="1" applyBorder="1" applyAlignment="1" applyProtection="1">
      <alignment horizontal="center"/>
      <protection locked="0"/>
    </xf>
    <xf numFmtId="0" fontId="11" fillId="0" borderId="0" xfId="0" applyFont="1" applyFill="1" applyBorder="1" applyAlignment="1">
      <alignment horizontal="left" vertical="center"/>
    </xf>
    <xf numFmtId="0" fontId="11" fillId="0" borderId="0" xfId="0" applyFont="1" applyFill="1" applyBorder="1" applyAlignment="1">
      <alignment horizontal="center" vertical="center"/>
    </xf>
    <xf numFmtId="0" fontId="11" fillId="0" borderId="0" xfId="0" applyFont="1" applyFill="1">
      <alignment vertical="center"/>
    </xf>
    <xf numFmtId="0" fontId="9" fillId="0" borderId="0" xfId="0" applyFont="1" applyBorder="1" applyAlignment="1">
      <alignment horizontal="center"/>
    </xf>
    <xf numFmtId="0" fontId="9" fillId="0" borderId="0" xfId="0" applyFont="1" applyBorder="1" applyAlignment="1">
      <alignment horizontal="left" shrinkToFit="1"/>
    </xf>
    <xf numFmtId="0" fontId="9" fillId="0" borderId="0" xfId="0" applyFont="1">
      <alignment vertical="center"/>
    </xf>
    <xf numFmtId="0" fontId="9" fillId="0" borderId="0" xfId="0" applyFont="1" applyBorder="1" applyAlignment="1">
      <alignment horizontal="center" vertical="center"/>
    </xf>
    <xf numFmtId="0" fontId="11" fillId="0" borderId="0" xfId="0" applyFont="1" applyBorder="1" applyAlignment="1">
      <alignment horizontal="left"/>
    </xf>
    <xf numFmtId="0" fontId="8" fillId="0" borderId="0" xfId="0" applyFont="1" applyBorder="1" applyAlignment="1">
      <alignment horizontal="center" vertical="center"/>
    </xf>
    <xf numFmtId="0" fontId="7" fillId="0" borderId="0" xfId="0" applyFont="1" applyFill="1" applyBorder="1">
      <alignment vertical="center"/>
    </xf>
    <xf numFmtId="0" fontId="13" fillId="0" borderId="0" xfId="0" applyFont="1" applyFill="1" applyBorder="1">
      <alignment vertical="center"/>
    </xf>
    <xf numFmtId="0" fontId="7" fillId="0" borderId="0" xfId="0" applyFont="1" applyBorder="1">
      <alignment vertical="center"/>
    </xf>
    <xf numFmtId="0" fontId="18" fillId="0" borderId="0" xfId="0" applyFont="1" applyFill="1" applyBorder="1">
      <alignment vertical="center"/>
    </xf>
    <xf numFmtId="0" fontId="19" fillId="0" borderId="0" xfId="0" applyFont="1" applyBorder="1" applyAlignment="1">
      <alignment horizontal="left" vertical="center"/>
    </xf>
    <xf numFmtId="14" fontId="1" fillId="0" borderId="0" xfId="0" applyNumberFormat="1" applyFont="1" applyBorder="1" applyAlignment="1">
      <alignment horizontal="right" vertical="center" shrinkToFit="1"/>
    </xf>
    <xf numFmtId="0" fontId="16" fillId="0" borderId="0" xfId="0" applyFont="1" applyBorder="1" applyAlignment="1">
      <alignment vertical="center"/>
    </xf>
    <xf numFmtId="0" fontId="20" fillId="0" borderId="0" xfId="0" applyFont="1">
      <alignment vertical="center"/>
    </xf>
    <xf numFmtId="0" fontId="21" fillId="0" borderId="13" xfId="0" applyFont="1" applyFill="1" applyBorder="1" applyAlignment="1">
      <alignment horizontal="center" vertical="center" wrapText="1"/>
    </xf>
    <xf numFmtId="0" fontId="9" fillId="0" borderId="7" xfId="0" applyFont="1" applyFill="1" applyBorder="1" applyAlignment="1">
      <alignment horizontal="center" wrapText="1"/>
    </xf>
    <xf numFmtId="20" fontId="21" fillId="3" borderId="3" xfId="0" applyNumberFormat="1" applyFont="1" applyFill="1" applyBorder="1" applyAlignment="1" applyProtection="1">
      <alignment horizontal="center" wrapText="1"/>
      <protection locked="0"/>
    </xf>
    <xf numFmtId="0" fontId="11" fillId="2" borderId="4" xfId="0" applyFont="1" applyFill="1" applyBorder="1">
      <alignment vertical="center"/>
    </xf>
    <xf numFmtId="0" fontId="11" fillId="2" borderId="5" xfId="0" applyFont="1" applyFill="1" applyBorder="1">
      <alignment vertical="center"/>
    </xf>
    <xf numFmtId="0" fontId="11" fillId="2" borderId="8" xfId="0" applyFont="1" applyFill="1" applyBorder="1" applyAlignment="1">
      <alignment horizontal="center" vertical="center"/>
    </xf>
    <xf numFmtId="0" fontId="11" fillId="2" borderId="10" xfId="0" applyFont="1" applyFill="1" applyBorder="1" applyAlignment="1">
      <alignment horizontal="center" vertical="center"/>
    </xf>
    <xf numFmtId="177" fontId="0" fillId="0" borderId="3" xfId="0" applyNumberFormat="1" applyBorder="1" applyAlignment="1" applyProtection="1">
      <alignment horizontal="center" shrinkToFit="1"/>
    </xf>
    <xf numFmtId="0" fontId="9" fillId="3" borderId="1" xfId="0" applyFont="1" applyFill="1" applyBorder="1" applyAlignment="1" applyProtection="1">
      <alignment horizontal="center"/>
      <protection locked="0"/>
    </xf>
    <xf numFmtId="0" fontId="9" fillId="3" borderId="12" xfId="0" applyFont="1" applyFill="1" applyBorder="1" applyAlignment="1" applyProtection="1">
      <alignment horizontal="center"/>
      <protection locked="0"/>
    </xf>
    <xf numFmtId="0" fontId="9" fillId="3" borderId="1" xfId="0" applyFont="1" applyFill="1" applyBorder="1" applyAlignment="1" applyProtection="1">
      <alignment horizontal="center" shrinkToFit="1"/>
      <protection locked="0"/>
    </xf>
    <xf numFmtId="0" fontId="9" fillId="3" borderId="12" xfId="0" applyFont="1" applyFill="1" applyBorder="1" applyAlignment="1" applyProtection="1">
      <alignment horizontal="center" shrinkToFit="1"/>
      <protection locked="0"/>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0" fillId="0" borderId="0" xfId="0" applyBorder="1" applyAlignment="1">
      <alignment horizontal="left" vertical="top" wrapText="1"/>
    </xf>
    <xf numFmtId="0" fontId="22" fillId="0" borderId="0" xfId="1" applyFont="1">
      <alignment vertical="center"/>
    </xf>
    <xf numFmtId="14" fontId="22" fillId="0" borderId="0" xfId="1" quotePrefix="1" applyNumberFormat="1" applyFont="1">
      <alignment vertical="center"/>
    </xf>
    <xf numFmtId="0" fontId="22" fillId="0" borderId="0" xfId="1" applyFont="1" applyAlignment="1">
      <alignment horizontal="left" vertical="center" wrapText="1"/>
    </xf>
    <xf numFmtId="0" fontId="22" fillId="0" borderId="0" xfId="1" quotePrefix="1" applyFont="1">
      <alignment vertical="center"/>
    </xf>
    <xf numFmtId="0" fontId="22" fillId="0" borderId="0" xfId="1">
      <alignment vertical="center"/>
    </xf>
    <xf numFmtId="0" fontId="22" fillId="0" borderId="0" xfId="1" applyAlignment="1">
      <alignment horizontal="center" vertical="center"/>
    </xf>
    <xf numFmtId="0" fontId="22" fillId="0" borderId="0" xfId="1" quotePrefix="1">
      <alignment vertical="center"/>
    </xf>
    <xf numFmtId="0" fontId="22" fillId="0" borderId="0" xfId="1" applyAlignment="1">
      <alignment horizontal="left" vertical="center" wrapText="1"/>
    </xf>
    <xf numFmtId="0" fontId="22" fillId="0" borderId="0" xfId="1" applyAlignment="1">
      <alignment horizontal="left" vertical="center" wrapText="1"/>
    </xf>
    <xf numFmtId="0" fontId="24" fillId="0" borderId="0" xfId="0" applyFont="1" applyAlignment="1">
      <alignment horizontal="right" vertical="top"/>
    </xf>
    <xf numFmtId="0" fontId="24" fillId="0" borderId="0" xfId="0" applyFont="1" applyAlignment="1">
      <alignment horizontal="left" vertical="top" wrapText="1"/>
    </xf>
    <xf numFmtId="0" fontId="24" fillId="0" borderId="0" xfId="0" applyFont="1">
      <alignment vertical="center"/>
    </xf>
    <xf numFmtId="0" fontId="0" fillId="0" borderId="3" xfId="0" applyBorder="1" applyAlignment="1">
      <alignment vertical="center" shrinkToFit="1"/>
    </xf>
    <xf numFmtId="0" fontId="0" fillId="0" borderId="1" xfId="0" applyBorder="1" applyAlignment="1">
      <alignment horizontal="center" vertical="center" shrinkToFit="1"/>
    </xf>
    <xf numFmtId="0" fontId="0" fillId="0" borderId="14" xfId="0" applyBorder="1" applyAlignment="1">
      <alignment horizontal="center" vertical="center" shrinkToFit="1"/>
    </xf>
    <xf numFmtId="0" fontId="0" fillId="0" borderId="12" xfId="0" applyBorder="1" applyAlignment="1">
      <alignment horizontal="center" vertical="center" shrinkToFit="1"/>
    </xf>
    <xf numFmtId="0" fontId="0" fillId="0" borderId="13" xfId="0" applyBorder="1">
      <alignment vertical="center"/>
    </xf>
    <xf numFmtId="0" fontId="0" fillId="0" borderId="6" xfId="0" applyFill="1" applyBorder="1">
      <alignment vertical="center"/>
    </xf>
    <xf numFmtId="0" fontId="0" fillId="0" borderId="0" xfId="0" applyBorder="1">
      <alignment vertical="center"/>
    </xf>
    <xf numFmtId="0" fontId="0" fillId="0" borderId="7" xfId="0" applyBorder="1">
      <alignment vertical="center"/>
    </xf>
    <xf numFmtId="0" fontId="0" fillId="0" borderId="11" xfId="0" applyBorder="1">
      <alignment vertical="center"/>
    </xf>
    <xf numFmtId="0" fontId="0" fillId="0" borderId="8" xfId="0" applyFill="1" applyBorder="1">
      <alignment vertical="center"/>
    </xf>
    <xf numFmtId="0" fontId="0" fillId="0" borderId="9" xfId="0" applyBorder="1">
      <alignment vertical="center"/>
    </xf>
    <xf numFmtId="0" fontId="0" fillId="0" borderId="10" xfId="0" applyBorder="1">
      <alignment vertical="center"/>
    </xf>
    <xf numFmtId="0" fontId="24" fillId="0" borderId="0" xfId="0" applyFont="1" applyAlignment="1">
      <alignment vertical="top" wrapText="1"/>
    </xf>
    <xf numFmtId="0" fontId="0" fillId="0" borderId="1" xfId="0" applyFill="1" applyBorder="1" applyAlignment="1">
      <alignment vertical="center" shrinkToFit="1"/>
    </xf>
    <xf numFmtId="0" fontId="0" fillId="0" borderId="0" xfId="0" applyBorder="1" applyAlignment="1">
      <alignment vertical="center" shrinkToFit="1"/>
    </xf>
    <xf numFmtId="0" fontId="0" fillId="0" borderId="0" xfId="0" applyAlignment="1">
      <alignment horizontal="right" vertical="top"/>
    </xf>
    <xf numFmtId="0" fontId="12" fillId="4" borderId="11" xfId="0" applyFont="1" applyFill="1" applyBorder="1" applyAlignment="1">
      <alignment horizontal="center" vertical="center"/>
    </xf>
    <xf numFmtId="0" fontId="26" fillId="0" borderId="0" xfId="0" applyFont="1">
      <alignment vertical="center"/>
    </xf>
    <xf numFmtId="0" fontId="26" fillId="0" borderId="0" xfId="0" applyFont="1" applyAlignment="1">
      <alignment horizontal="center" vertical="center"/>
    </xf>
    <xf numFmtId="0" fontId="12" fillId="4" borderId="11" xfId="0" applyFont="1" applyFill="1" applyBorder="1" applyAlignment="1">
      <alignment horizontal="center" vertical="center"/>
    </xf>
    <xf numFmtId="0" fontId="22" fillId="0" borderId="0" xfId="0" applyFont="1" applyAlignment="1">
      <alignment horizontal="right" vertical="top"/>
    </xf>
    <xf numFmtId="0" fontId="22" fillId="0" borderId="0" xfId="0" applyFont="1" applyAlignment="1">
      <alignment vertical="top" wrapText="1"/>
    </xf>
    <xf numFmtId="0" fontId="0" fillId="0" borderId="3" xfId="0" applyBorder="1" applyAlignment="1" applyProtection="1">
      <alignment horizontal="center" shrinkToFit="1"/>
      <protection locked="0"/>
    </xf>
    <xf numFmtId="20" fontId="0" fillId="0" borderId="3" xfId="0" applyNumberFormat="1" applyBorder="1" applyAlignment="1" applyProtection="1">
      <alignment shrinkToFit="1"/>
      <protection locked="0"/>
    </xf>
    <xf numFmtId="176" fontId="0" fillId="0" borderId="3" xfId="0" applyNumberFormat="1" applyBorder="1" applyAlignment="1" applyProtection="1">
      <alignment shrinkToFit="1"/>
      <protection locked="0"/>
    </xf>
    <xf numFmtId="0" fontId="12" fillId="4" borderId="1" xfId="0" applyFont="1" applyFill="1" applyBorder="1" applyAlignment="1">
      <alignment horizontal="center" vertical="center" wrapText="1"/>
    </xf>
    <xf numFmtId="0" fontId="12" fillId="4" borderId="14" xfId="0" applyFont="1" applyFill="1" applyBorder="1" applyAlignment="1">
      <alignment horizontal="right" vertical="center"/>
    </xf>
    <xf numFmtId="0" fontId="12" fillId="4" borderId="5" xfId="0" applyFont="1" applyFill="1" applyBorder="1" applyAlignment="1">
      <alignment horizontal="right" vertical="center"/>
    </xf>
    <xf numFmtId="0" fontId="0" fillId="4" borderId="10" xfId="0" applyFill="1" applyBorder="1">
      <alignment vertical="center"/>
    </xf>
    <xf numFmtId="0" fontId="12" fillId="4" borderId="15" xfId="0" applyFont="1" applyFill="1" applyBorder="1" applyAlignment="1">
      <alignment horizontal="center" vertical="center"/>
    </xf>
    <xf numFmtId="0" fontId="12" fillId="4" borderId="13" xfId="0" applyFont="1" applyFill="1" applyBorder="1" applyAlignment="1">
      <alignment horizontal="center" vertical="center"/>
    </xf>
    <xf numFmtId="0" fontId="12" fillId="4" borderId="13" xfId="0" applyFont="1" applyFill="1" applyBorder="1" applyAlignment="1">
      <alignment horizontal="center" vertical="center"/>
    </xf>
    <xf numFmtId="0" fontId="12" fillId="4" borderId="4" xfId="0" applyFont="1" applyFill="1" applyBorder="1" applyAlignment="1">
      <alignment horizontal="left" vertical="center"/>
    </xf>
    <xf numFmtId="0" fontId="12" fillId="4" borderId="3" xfId="0" applyFont="1" applyFill="1" applyBorder="1" applyAlignment="1">
      <alignment horizontal="center" vertical="center" wrapText="1"/>
    </xf>
    <xf numFmtId="0" fontId="12" fillId="4" borderId="13" xfId="0" applyFont="1" applyFill="1" applyBorder="1" applyAlignment="1">
      <alignment horizontal="center" vertical="center" shrinkToFit="1"/>
    </xf>
    <xf numFmtId="0" fontId="26" fillId="4" borderId="15" xfId="0" applyFont="1" applyFill="1" applyBorder="1" applyAlignment="1">
      <alignment horizontal="center" vertical="center" textRotation="255" wrapText="1"/>
    </xf>
    <xf numFmtId="0" fontId="26" fillId="4" borderId="13" xfId="0" applyFont="1" applyFill="1" applyBorder="1" applyAlignment="1">
      <alignment horizontal="center" vertical="center" textRotation="255" wrapText="1"/>
    </xf>
    <xf numFmtId="0" fontId="26" fillId="4" borderId="11" xfId="0" applyFont="1" applyFill="1" applyBorder="1" applyAlignment="1">
      <alignment horizontal="center" vertical="center" textRotation="255" wrapText="1"/>
    </xf>
    <xf numFmtId="0" fontId="0" fillId="0" borderId="0" xfId="0" applyBorder="1" applyAlignment="1">
      <alignment horizontal="center" vertical="center" textRotation="255"/>
    </xf>
    <xf numFmtId="176" fontId="2" fillId="0" borderId="0" xfId="0" applyNumberFormat="1" applyFont="1" applyFill="1" applyBorder="1" applyAlignment="1">
      <alignment shrinkToFit="1"/>
    </xf>
    <xf numFmtId="176" fontId="2" fillId="0" borderId="2" xfId="0" applyNumberFormat="1" applyFont="1" applyFill="1" applyBorder="1" applyAlignment="1">
      <alignment shrinkToFit="1"/>
    </xf>
    <xf numFmtId="176" fontId="2" fillId="0" borderId="0" xfId="0" applyNumberFormat="1" applyFont="1" applyFill="1" applyBorder="1" applyAlignment="1">
      <alignment vertical="center" shrinkToFit="1"/>
    </xf>
    <xf numFmtId="0" fontId="12" fillId="4" borderId="15" xfId="0" applyFont="1" applyFill="1" applyBorder="1" applyAlignment="1">
      <alignment vertical="center"/>
    </xf>
    <xf numFmtId="0" fontId="12" fillId="4" borderId="14" xfId="0" applyFont="1" applyFill="1" applyBorder="1" applyAlignment="1">
      <alignment vertical="center" wrapText="1"/>
    </xf>
    <xf numFmtId="0" fontId="0" fillId="0" borderId="3" xfId="0" applyBorder="1" applyAlignment="1" applyProtection="1">
      <alignment horizontal="center" shrinkToFit="1"/>
    </xf>
    <xf numFmtId="0" fontId="0" fillId="0" borderId="3" xfId="0" applyBorder="1" applyAlignment="1" applyProtection="1">
      <alignment shrinkToFit="1"/>
    </xf>
    <xf numFmtId="0" fontId="12" fillId="0" borderId="0" xfId="0" applyFont="1" applyFill="1" applyBorder="1" applyAlignment="1">
      <alignment horizontal="center" vertical="center" textRotation="255"/>
    </xf>
    <xf numFmtId="0" fontId="20" fillId="4" borderId="15" xfId="0" applyFont="1" applyFill="1" applyBorder="1" applyAlignment="1">
      <alignment horizontal="center" vertical="center" textRotation="255" shrinkToFit="1"/>
    </xf>
    <xf numFmtId="0" fontId="20" fillId="4" borderId="13" xfId="0" applyFont="1" applyFill="1" applyBorder="1" applyAlignment="1">
      <alignment horizontal="center" vertical="center" textRotation="255" shrinkToFit="1"/>
    </xf>
    <xf numFmtId="0" fontId="20" fillId="4" borderId="11" xfId="0" applyFont="1" applyFill="1" applyBorder="1" applyAlignment="1">
      <alignment horizontal="center" vertical="center" textRotation="255" shrinkToFit="1"/>
    </xf>
    <xf numFmtId="0" fontId="0" fillId="0" borderId="12" xfId="0" applyFont="1" applyBorder="1" applyAlignment="1">
      <alignment horizontal="center" vertical="center" shrinkToFit="1"/>
    </xf>
    <xf numFmtId="0" fontId="0" fillId="0" borderId="1" xfId="0" applyFont="1" applyBorder="1" applyAlignment="1">
      <alignment horizontal="center" vertical="center" shrinkToFit="1"/>
    </xf>
    <xf numFmtId="0" fontId="0" fillId="0" borderId="6" xfId="0" applyBorder="1">
      <alignment vertical="center"/>
    </xf>
    <xf numFmtId="0" fontId="0" fillId="0" borderId="8" xfId="0" applyBorder="1">
      <alignment vertical="center"/>
    </xf>
    <xf numFmtId="0" fontId="0" fillId="0" borderId="4" xfId="0" applyBorder="1" applyAlignment="1">
      <alignment vertical="center" shrinkToFit="1"/>
    </xf>
    <xf numFmtId="0" fontId="0" fillId="0" borderId="2" xfId="0" applyBorder="1" applyAlignment="1">
      <alignment vertical="center" shrinkToFit="1"/>
    </xf>
    <xf numFmtId="0" fontId="0" fillId="0" borderId="5" xfId="0" applyBorder="1" applyAlignment="1">
      <alignment vertical="center" shrinkToFit="1"/>
    </xf>
    <xf numFmtId="0" fontId="0" fillId="0" borderId="15" xfId="0" applyFill="1" applyBorder="1" applyAlignment="1">
      <alignment vertical="center" shrinkToFit="1"/>
    </xf>
    <xf numFmtId="0" fontId="0" fillId="0" borderId="0" xfId="0" applyFont="1" applyBorder="1" applyAlignment="1">
      <alignment horizontal="center" vertical="center"/>
    </xf>
    <xf numFmtId="0" fontId="0" fillId="0" borderId="0" xfId="0" applyFont="1" applyBorder="1" applyAlignment="1">
      <alignment horizontal="right" vertical="center"/>
    </xf>
    <xf numFmtId="0" fontId="0" fillId="0" borderId="0" xfId="0" applyFont="1" applyBorder="1" applyAlignment="1">
      <alignment horizontal="left" vertical="center"/>
    </xf>
    <xf numFmtId="0" fontId="26" fillId="4" borderId="4" xfId="0" applyFont="1"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12" fillId="4" borderId="16" xfId="0" applyFont="1" applyFill="1" applyBorder="1" applyAlignment="1">
      <alignment horizontal="center" vertical="center" textRotation="255"/>
    </xf>
    <xf numFmtId="0" fontId="0" fillId="0" borderId="17" xfId="0" applyBorder="1" applyAlignment="1">
      <alignment horizontal="center" vertical="center" textRotation="255"/>
    </xf>
    <xf numFmtId="0" fontId="0" fillId="0" borderId="18" xfId="0" applyBorder="1" applyAlignment="1">
      <alignment horizontal="center" vertical="center" textRotation="255"/>
    </xf>
    <xf numFmtId="0" fontId="0" fillId="0" borderId="2" xfId="0" applyBorder="1">
      <alignment vertical="center"/>
    </xf>
    <xf numFmtId="0" fontId="0" fillId="0" borderId="2" xfId="0" applyFont="1" applyBorder="1" applyAlignment="1">
      <alignment vertical="center" shrinkToFit="1"/>
    </xf>
    <xf numFmtId="0" fontId="0" fillId="0" borderId="5" xfId="0" applyFont="1" applyBorder="1" applyAlignment="1">
      <alignment vertical="center" shrinkToFit="1"/>
    </xf>
    <xf numFmtId="0" fontId="21" fillId="3" borderId="0" xfId="0" applyFont="1" applyFill="1" applyBorder="1" applyAlignment="1" applyProtection="1">
      <alignment horizontal="center"/>
      <protection locked="0"/>
    </xf>
    <xf numFmtId="20" fontId="25" fillId="4" borderId="11" xfId="0" quotePrefix="1" applyNumberFormat="1" applyFont="1" applyFill="1" applyBorder="1" applyAlignment="1">
      <alignment horizontal="center" vertical="center" shrinkToFit="1"/>
    </xf>
    <xf numFmtId="0" fontId="25" fillId="4" borderId="11" xfId="0" quotePrefix="1" applyFont="1" applyFill="1" applyBorder="1" applyAlignment="1">
      <alignment horizontal="center" vertical="center" shrinkToFit="1"/>
    </xf>
    <xf numFmtId="14" fontId="1" fillId="0" borderId="0" xfId="0" applyNumberFormat="1" applyFont="1" applyBorder="1" applyAlignment="1">
      <alignment vertical="center" shrinkToFit="1"/>
    </xf>
    <xf numFmtId="0" fontId="1" fillId="0" borderId="0" xfId="0" applyFont="1" applyBorder="1" applyAlignment="1">
      <alignment horizontal="right" vertical="center"/>
    </xf>
    <xf numFmtId="176" fontId="0" fillId="0" borderId="3" xfId="0" applyNumberFormat="1" applyFill="1" applyBorder="1" applyAlignment="1" applyProtection="1">
      <alignment shrinkToFit="1"/>
    </xf>
    <xf numFmtId="20" fontId="0" fillId="0" borderId="1" xfId="0" applyNumberFormat="1" applyFill="1" applyBorder="1" applyAlignment="1" applyProtection="1">
      <alignment shrinkToFit="1"/>
    </xf>
    <xf numFmtId="176" fontId="0" fillId="0" borderId="1" xfId="0" applyNumberFormat="1" applyFill="1" applyBorder="1" applyAlignment="1" applyProtection="1">
      <alignment shrinkToFit="1"/>
    </xf>
    <xf numFmtId="176" fontId="2" fillId="0" borderId="16" xfId="0" applyNumberFormat="1" applyFont="1" applyFill="1" applyBorder="1" applyAlignment="1" applyProtection="1">
      <alignment shrinkToFit="1"/>
    </xf>
    <xf numFmtId="176" fontId="0" fillId="0" borderId="1" xfId="0" applyNumberFormat="1" applyFill="1" applyBorder="1" applyAlignment="1" applyProtection="1">
      <alignment horizontal="center" vertical="center" shrinkToFit="1"/>
    </xf>
    <xf numFmtId="20" fontId="0" fillId="0" borderId="3" xfId="0" applyNumberFormat="1" applyFill="1" applyBorder="1" applyAlignment="1" applyProtection="1">
      <alignment shrinkToFit="1"/>
    </xf>
    <xf numFmtId="176" fontId="2" fillId="0" borderId="11" xfId="0" applyNumberFormat="1" applyFont="1" applyFill="1" applyBorder="1" applyAlignment="1" applyProtection="1">
      <alignment vertical="center" shrinkToFit="1"/>
    </xf>
    <xf numFmtId="176" fontId="2" fillId="0" borderId="6" xfId="0" applyNumberFormat="1" applyFont="1" applyFill="1" applyBorder="1" applyAlignment="1" applyProtection="1">
      <alignment vertical="center" shrinkToFit="1"/>
    </xf>
    <xf numFmtId="0" fontId="0" fillId="0" borderId="0" xfId="0" applyBorder="1" applyAlignment="1" applyProtection="1">
      <alignment vertical="center" shrinkToFit="1"/>
    </xf>
    <xf numFmtId="176" fontId="2" fillId="0" borderId="3" xfId="0" applyNumberFormat="1" applyFont="1" applyFill="1" applyBorder="1" applyAlignment="1" applyProtection="1">
      <alignment vertical="center" shrinkToFit="1"/>
    </xf>
    <xf numFmtId="0" fontId="28" fillId="0" borderId="1" xfId="0" applyFont="1" applyBorder="1" applyAlignment="1" applyProtection="1">
      <alignment horizontal="left" wrapText="1" shrinkToFit="1"/>
      <protection locked="0"/>
    </xf>
    <xf numFmtId="0" fontId="0" fillId="0" borderId="0" xfId="0" applyProtection="1">
      <alignment vertical="center"/>
    </xf>
    <xf numFmtId="0" fontId="7" fillId="0" borderId="0" xfId="0" applyFont="1" applyBorder="1" applyAlignment="1" applyProtection="1"/>
    <xf numFmtId="0" fontId="8" fillId="0" borderId="0" xfId="0" applyFont="1" applyAlignment="1" applyProtection="1">
      <alignment vertical="center"/>
    </xf>
    <xf numFmtId="0" fontId="0" fillId="0" borderId="0" xfId="0" applyFont="1" applyAlignment="1" applyProtection="1">
      <alignment vertical="center"/>
    </xf>
    <xf numFmtId="0" fontId="14"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3" fillId="0" borderId="0" xfId="0" applyFont="1" applyProtection="1">
      <alignment vertical="center"/>
    </xf>
    <xf numFmtId="20" fontId="0" fillId="0" borderId="0" xfId="0" applyNumberFormat="1" applyProtection="1">
      <alignment vertical="center"/>
    </xf>
    <xf numFmtId="0" fontId="0" fillId="0" borderId="0" xfId="0" applyAlignment="1" applyProtection="1">
      <alignment horizontal="center" vertical="center"/>
    </xf>
    <xf numFmtId="0" fontId="26" fillId="0" borderId="0" xfId="0" applyFont="1" applyProtection="1">
      <alignment vertical="center"/>
    </xf>
    <xf numFmtId="0" fontId="12" fillId="0" borderId="0" xfId="0" applyFont="1" applyAlignment="1" applyProtection="1">
      <alignment vertical="center"/>
    </xf>
    <xf numFmtId="0" fontId="21" fillId="0" borderId="0" xfId="0" applyFont="1" applyBorder="1" applyAlignment="1" applyProtection="1"/>
    <xf numFmtId="0" fontId="12" fillId="0" borderId="0" xfId="0" applyFont="1" applyFill="1" applyBorder="1" applyAlignment="1" applyProtection="1">
      <alignment horizontal="right" shrinkToFit="1"/>
    </xf>
    <xf numFmtId="0" fontId="12" fillId="0" borderId="0" xfId="0" applyFont="1" applyFill="1" applyBorder="1" applyAlignment="1" applyProtection="1"/>
    <xf numFmtId="0" fontId="12" fillId="0" borderId="0" xfId="0" applyFont="1" applyFill="1" applyAlignment="1" applyProtection="1">
      <alignment horizontal="center" shrinkToFit="1"/>
    </xf>
    <xf numFmtId="0" fontId="12" fillId="0" borderId="0" xfId="0" applyFont="1" applyBorder="1" applyAlignment="1" applyProtection="1">
      <alignment horizontal="left"/>
    </xf>
    <xf numFmtId="0" fontId="12" fillId="0" borderId="0" xfId="0" applyFont="1" applyBorder="1" applyAlignment="1" applyProtection="1">
      <alignment vertical="center"/>
    </xf>
    <xf numFmtId="0" fontId="26" fillId="0" borderId="3" xfId="0" applyFont="1" applyBorder="1" applyAlignment="1" applyProtection="1">
      <alignment horizontal="center"/>
    </xf>
    <xf numFmtId="20" fontId="12" fillId="0" borderId="3" xfId="0" applyNumberFormat="1" applyFont="1" applyBorder="1" applyAlignment="1" applyProtection="1">
      <alignment horizontal="center" shrinkToFit="1"/>
    </xf>
    <xf numFmtId="0" fontId="12" fillId="0" borderId="0" xfId="0" applyFont="1" applyFill="1" applyAlignment="1" applyProtection="1">
      <alignment horizontal="left" vertical="center"/>
    </xf>
    <xf numFmtId="0" fontId="12" fillId="0" borderId="0" xfId="0" applyFont="1" applyFill="1" applyProtection="1">
      <alignment vertical="center"/>
    </xf>
    <xf numFmtId="0" fontId="12" fillId="0" borderId="0" xfId="0" applyFont="1" applyBorder="1" applyAlignment="1" applyProtection="1">
      <alignment horizontal="center"/>
    </xf>
    <xf numFmtId="0" fontId="12" fillId="0" borderId="0" xfId="0" applyFont="1" applyFill="1" applyBorder="1" applyAlignment="1" applyProtection="1">
      <alignment horizontal="center" shrinkToFit="1"/>
    </xf>
    <xf numFmtId="0" fontId="12" fillId="0" borderId="0" xfId="0" applyFont="1" applyFill="1" applyBorder="1" applyAlignment="1" applyProtection="1">
      <alignment horizontal="center"/>
    </xf>
    <xf numFmtId="0" fontId="12" fillId="0" borderId="0" xfId="0" applyFont="1" applyAlignment="1" applyProtection="1">
      <alignment shrinkToFit="1"/>
    </xf>
    <xf numFmtId="0" fontId="13" fillId="0" borderId="0" xfId="0" applyFont="1" applyFill="1" applyAlignment="1" applyProtection="1"/>
    <xf numFmtId="0" fontId="7" fillId="0" borderId="0" xfId="0" applyFont="1" applyProtection="1">
      <alignment vertical="center"/>
    </xf>
    <xf numFmtId="0" fontId="10" fillId="0" borderId="0" xfId="0" applyFont="1" applyBorder="1" applyAlignment="1" applyProtection="1">
      <alignment horizontal="left" vertical="center"/>
    </xf>
    <xf numFmtId="0" fontId="7" fillId="0" borderId="0" xfId="0" applyFont="1" applyFill="1" applyProtection="1">
      <alignment vertical="center"/>
    </xf>
    <xf numFmtId="0" fontId="10" fillId="0" borderId="0" xfId="0" applyFont="1" applyAlignment="1" applyProtection="1">
      <alignment horizontal="left" vertical="center"/>
    </xf>
    <xf numFmtId="0" fontId="27" fillId="0" borderId="0" xfId="0" applyFont="1" applyAlignment="1" applyProtection="1"/>
    <xf numFmtId="0" fontId="4" fillId="0" borderId="0" xfId="0" applyFont="1" applyProtection="1">
      <alignment vertical="center"/>
    </xf>
    <xf numFmtId="0" fontId="9" fillId="0" borderId="0" xfId="0" applyFont="1" applyFill="1" applyBorder="1" applyAlignment="1">
      <alignment vertical="center"/>
    </xf>
    <xf numFmtId="0" fontId="12" fillId="0" borderId="3" xfId="0" applyFont="1" applyBorder="1" applyAlignment="1" applyProtection="1">
      <alignment horizontal="center" shrinkToFit="1"/>
    </xf>
    <xf numFmtId="0" fontId="5" fillId="0" borderId="0" xfId="0" applyFont="1" applyAlignment="1">
      <alignment horizontal="left" vertical="center" wrapText="1"/>
    </xf>
    <xf numFmtId="0" fontId="25" fillId="0" borderId="0" xfId="0" applyFont="1" applyAlignment="1">
      <alignment horizontal="center" vertical="center"/>
    </xf>
    <xf numFmtId="0" fontId="25" fillId="0" borderId="0" xfId="0" applyFont="1">
      <alignment vertical="center"/>
    </xf>
    <xf numFmtId="179" fontId="25" fillId="0" borderId="0" xfId="0" applyNumberFormat="1" applyFont="1">
      <alignment vertical="center"/>
    </xf>
    <xf numFmtId="0" fontId="7" fillId="0" borderId="0" xfId="0" applyFont="1" applyBorder="1" applyAlignment="1">
      <alignment vertical="center"/>
    </xf>
  </cellXfs>
  <cellStyles count="2">
    <cellStyle name="標準" xfId="0" builtinId="0"/>
    <cellStyle name="標準 2" xfId="1"/>
  </cellStyles>
  <dxfs count="91">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ill>
        <patternFill>
          <bgColor theme="9" tint="0.79998168889431442"/>
        </patternFill>
      </fill>
    </dxf>
    <dxf>
      <fill>
        <patternFill>
          <bgColor rgb="FFFFFF00"/>
        </patternFill>
      </fill>
    </dxf>
    <dxf>
      <fill>
        <patternFill>
          <bgColor rgb="FFFFFF00"/>
        </patternFill>
      </fill>
    </dxf>
  </dxfs>
  <tableStyles count="0" defaultTableStyle="TableStyleMedium9" defaultPivotStyle="PivotStyleLight16"/>
  <colors>
    <mruColors>
      <color rgb="FFCCFFFF"/>
      <color rgb="FF0000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0000"/>
  </sheetPr>
  <dimension ref="A2:K25"/>
  <sheetViews>
    <sheetView showGridLines="0" tabSelected="1" zoomScaleSheetLayoutView="100" workbookViewId="0">
      <selection activeCell="D5" sqref="D5"/>
    </sheetView>
  </sheetViews>
  <sheetFormatPr defaultRowHeight="13.5"/>
  <cols>
    <col min="1" max="1" width="5.5" style="9" customWidth="1"/>
    <col min="2" max="2" width="3.75" style="9" customWidth="1"/>
    <col min="3" max="3" width="3.625" style="9" customWidth="1"/>
    <col min="4" max="4" width="12.5" style="9" customWidth="1"/>
    <col min="5" max="5" width="9.875" style="9" customWidth="1"/>
    <col min="6" max="6" width="10.25" style="9" customWidth="1"/>
    <col min="7" max="7" width="9.75" style="9" customWidth="1"/>
    <col min="8" max="8" width="5.75" style="9" customWidth="1"/>
    <col min="9" max="9" width="9.75" style="9" customWidth="1"/>
    <col min="10" max="10" width="11.25" style="9" customWidth="1"/>
    <col min="11" max="14" width="8.75" style="9" customWidth="1"/>
    <col min="15" max="16384" width="9" style="9"/>
  </cols>
  <sheetData>
    <row r="2" spans="1:11" s="12" customFormat="1" ht="15" customHeight="1">
      <c r="B2" s="185"/>
      <c r="C2" s="32"/>
      <c r="E2" s="32"/>
      <c r="F2" s="32"/>
      <c r="G2" s="32"/>
      <c r="H2" s="32"/>
      <c r="I2" s="32"/>
      <c r="J2" s="32"/>
      <c r="K2" s="32"/>
    </row>
    <row r="3" spans="1:11" ht="15" customHeight="1">
      <c r="D3" s="179"/>
      <c r="E3" s="179"/>
      <c r="F3" s="179"/>
      <c r="G3" s="179"/>
      <c r="H3" s="179"/>
      <c r="I3" s="179"/>
      <c r="J3" s="179"/>
    </row>
    <row r="4" spans="1:11" s="12" customFormat="1" ht="15" customHeight="1">
      <c r="A4" s="13"/>
      <c r="B4" s="8"/>
      <c r="C4" s="8"/>
      <c r="D4" s="13"/>
      <c r="E4" s="8"/>
      <c r="F4" s="8"/>
      <c r="G4" s="8"/>
      <c r="H4" s="8"/>
    </row>
    <row r="5" spans="1:11" s="12" customFormat="1" ht="23.25" customHeight="1">
      <c r="A5" s="13"/>
      <c r="B5" s="14"/>
      <c r="C5" s="15" t="s">
        <v>6</v>
      </c>
      <c r="D5" s="16">
        <v>25</v>
      </c>
      <c r="E5" s="10" t="s">
        <v>2</v>
      </c>
      <c r="F5" s="8"/>
      <c r="G5" s="8"/>
      <c r="H5" s="8"/>
    </row>
    <row r="6" spans="1:11" s="12" customFormat="1" ht="24" customHeight="1">
      <c r="A6" s="13"/>
      <c r="B6" s="8"/>
      <c r="C6" s="8"/>
      <c r="D6" s="13"/>
      <c r="E6" s="8"/>
      <c r="F6" s="35" t="s">
        <v>4</v>
      </c>
      <c r="G6" s="36">
        <v>0.34375</v>
      </c>
      <c r="H6" s="34" t="s">
        <v>5</v>
      </c>
      <c r="I6" s="36">
        <v>0.69791666666666663</v>
      </c>
    </row>
    <row r="7" spans="1:11" s="19" customFormat="1" ht="36" customHeight="1">
      <c r="A7" s="17"/>
      <c r="B7" s="18"/>
      <c r="C7" s="18"/>
      <c r="D7" s="18"/>
      <c r="E7" s="18"/>
      <c r="F7" s="18"/>
      <c r="G7" s="18"/>
      <c r="H7" s="18"/>
      <c r="I7" s="18"/>
      <c r="J7" s="18"/>
      <c r="K7" s="18"/>
    </row>
    <row r="8" spans="1:11" s="22" customFormat="1" ht="24.75" customHeight="1">
      <c r="A8" s="6"/>
      <c r="B8" s="20"/>
      <c r="C8" s="44" t="s">
        <v>125</v>
      </c>
      <c r="D8" s="45"/>
      <c r="E8" s="10" t="s">
        <v>7</v>
      </c>
      <c r="F8" s="42" t="s">
        <v>128</v>
      </c>
      <c r="G8" s="43"/>
      <c r="H8" s="21" t="s">
        <v>8</v>
      </c>
      <c r="K8" s="23"/>
    </row>
    <row r="9" spans="1:11" s="12" customFormat="1" ht="36" customHeight="1">
      <c r="A9" s="13"/>
      <c r="B9" s="14"/>
      <c r="C9" s="14"/>
      <c r="D9" s="24"/>
      <c r="E9" s="14"/>
      <c r="F9" s="14"/>
      <c r="G9" s="14"/>
      <c r="H9" s="14"/>
    </row>
    <row r="10" spans="1:11" s="22" customFormat="1" ht="24.75" customHeight="1">
      <c r="A10" s="6"/>
      <c r="B10" s="11" t="s">
        <v>11</v>
      </c>
      <c r="C10" s="44" t="s">
        <v>126</v>
      </c>
      <c r="D10" s="45"/>
      <c r="E10" s="11" t="s">
        <v>9</v>
      </c>
      <c r="F10" s="42" t="s">
        <v>127</v>
      </c>
      <c r="G10" s="43"/>
      <c r="H10" s="10"/>
    </row>
    <row r="11" spans="1:11" ht="11.25" customHeight="1">
      <c r="A11" s="25"/>
      <c r="B11" s="25"/>
      <c r="C11" s="25"/>
      <c r="D11" s="25"/>
      <c r="E11" s="25"/>
      <c r="F11" s="25"/>
      <c r="G11" s="25"/>
      <c r="H11" s="25"/>
    </row>
    <row r="12" spans="1:11" s="7" customFormat="1" ht="30" customHeight="1">
      <c r="A12" s="17"/>
      <c r="B12" s="26"/>
      <c r="C12" s="26"/>
      <c r="D12" s="26"/>
      <c r="E12" s="26"/>
      <c r="F12" s="26"/>
      <c r="G12" s="26"/>
      <c r="H12" s="26"/>
      <c r="J12" s="26"/>
      <c r="K12" s="26"/>
    </row>
    <row r="13" spans="1:11" s="7" customFormat="1" ht="18.75">
      <c r="A13" s="17"/>
      <c r="B13" s="27" t="s">
        <v>13</v>
      </c>
      <c r="C13" s="29" t="s">
        <v>16</v>
      </c>
      <c r="D13" s="26"/>
      <c r="E13" s="26"/>
      <c r="F13" s="26"/>
      <c r="G13" s="26"/>
      <c r="H13" s="37"/>
      <c r="I13" s="38"/>
      <c r="J13" s="26"/>
      <c r="K13" s="26"/>
    </row>
    <row r="14" spans="1:11" s="7" customFormat="1" ht="18.75">
      <c r="A14" s="17"/>
      <c r="B14" s="17"/>
      <c r="C14" s="27" t="s">
        <v>14</v>
      </c>
      <c r="D14" s="26"/>
      <c r="E14" s="26"/>
      <c r="F14" s="26"/>
      <c r="G14" s="26"/>
      <c r="H14" s="46" t="s">
        <v>20</v>
      </c>
      <c r="I14" s="47"/>
      <c r="J14" s="26"/>
      <c r="K14" s="26"/>
    </row>
    <row r="15" spans="1:11" s="28" customFormat="1" ht="18.75">
      <c r="D15" s="28" t="s">
        <v>15</v>
      </c>
      <c r="H15" s="39"/>
      <c r="I15" s="40"/>
    </row>
    <row r="21" spans="3:4">
      <c r="C21" s="33" t="s">
        <v>18</v>
      </c>
    </row>
    <row r="22" spans="3:4">
      <c r="C22" s="182" t="s">
        <v>17</v>
      </c>
      <c r="D22" s="183" t="s">
        <v>21</v>
      </c>
    </row>
    <row r="23" spans="3:4">
      <c r="C23" s="182" t="s">
        <v>17</v>
      </c>
      <c r="D23" s="183" t="s">
        <v>19</v>
      </c>
    </row>
    <row r="24" spans="3:4">
      <c r="C24" s="182" t="s">
        <v>17</v>
      </c>
      <c r="D24" s="183" t="s">
        <v>129</v>
      </c>
    </row>
    <row r="25" spans="3:4">
      <c r="C25" s="184">
        <v>41491</v>
      </c>
      <c r="D25" s="183" t="s">
        <v>130</v>
      </c>
    </row>
  </sheetData>
  <sheetProtection sheet="1" objects="1" scenarios="1" selectLockedCells="1"/>
  <mergeCells count="5">
    <mergeCell ref="F10:G10"/>
    <mergeCell ref="F8:G8"/>
    <mergeCell ref="C8:D8"/>
    <mergeCell ref="C10:D10"/>
    <mergeCell ref="H14:I14"/>
  </mergeCells>
  <phoneticPr fontId="1"/>
  <printOptions horizontalCentered="1" verticalCentered="1"/>
  <pageMargins left="0.78740157480314965" right="0.39370078740157483" top="0.78740157480314965" bottom="0.78740157480314965" header="0" footer="0"/>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sheetPr>
    <tabColor rgb="FFFFFF00"/>
  </sheetPr>
  <dimension ref="C1:AB43"/>
  <sheetViews>
    <sheetView showGridLines="0" view="pageBreakPreview" zoomScaleSheetLayoutView="100" workbookViewId="0">
      <selection activeCell="V3" sqref="V3:Y4"/>
    </sheetView>
  </sheetViews>
  <sheetFormatPr defaultRowHeight="13.5"/>
  <cols>
    <col min="1" max="2" width="1.5" customWidth="1"/>
    <col min="3" max="5" width="3.625" customWidth="1"/>
    <col min="6" max="7" width="7.625" customWidth="1"/>
    <col min="8" max="8" width="5.875" customWidth="1"/>
    <col min="9" max="10" width="7.37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8.12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12</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41974</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41975</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108</v>
      </c>
      <c r="Q10" s="59" t="s">
        <v>106</v>
      </c>
      <c r="R10" s="59"/>
      <c r="S10" s="59"/>
      <c r="T10" s="59"/>
      <c r="U10" s="59"/>
      <c r="V10" s="73"/>
    </row>
    <row r="11" spans="3:28" ht="25.5" customHeight="1">
      <c r="C11" s="105">
        <v>3</v>
      </c>
      <c r="D11" s="41">
        <f>DATE($V$36,$F$3,C11)</f>
        <v>41976</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41977</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41978</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41979</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41980</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41981</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41982</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41983</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41984</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41985</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41986</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41987</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41988</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41989</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41990</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41991</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41992</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41993</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41994</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41995</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41996</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41997</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41998</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41999</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42000</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42001</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42002</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42002</v>
      </c>
    </row>
    <row r="38" spans="3:22" ht="25.5" customHeight="1">
      <c r="C38" s="105">
        <f>IF(MONTH(V38)=$F$3,30,"")</f>
        <v>30</v>
      </c>
      <c r="D38" s="41">
        <f>IF(C38="","",DATE($V$36,$F$3,C38))</f>
        <v>42003</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42003</v>
      </c>
    </row>
    <row r="39" spans="3:22" ht="25.5" customHeight="1">
      <c r="C39" s="106">
        <f>IF(MONTH(V39)=$F$3,31,"")</f>
        <v>31</v>
      </c>
      <c r="D39" s="41">
        <f>IF(C39="","",DATE($V$36,$F$3,C39))</f>
        <v>42004</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42004</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Q13:U14"/>
    <mergeCell ref="Y12:AB13"/>
    <mergeCell ref="Q15:U16"/>
    <mergeCell ref="V3:Y4"/>
    <mergeCell ref="I7:K7"/>
    <mergeCell ref="E6:E8"/>
    <mergeCell ref="C6:C8"/>
  </mergeCells>
  <phoneticPr fontId="1"/>
  <conditionalFormatting sqref="F9:G39">
    <cfRule type="cellIs" dxfId="62" priority="7" stopIfTrue="1" operator="equal">
      <formula>""</formula>
    </cfRule>
  </conditionalFormatting>
  <conditionalFormatting sqref="E9:E39">
    <cfRule type="cellIs" dxfId="61" priority="6" stopIfTrue="1" operator="notEqual">
      <formula>1</formula>
    </cfRule>
  </conditionalFormatting>
  <conditionalFormatting sqref="K9:K39">
    <cfRule type="expression" dxfId="60" priority="5" stopIfTrue="1">
      <formula>E9&lt;&gt;1</formula>
    </cfRule>
  </conditionalFormatting>
  <conditionalFormatting sqref="K10:K39">
    <cfRule type="expression" dxfId="59" priority="4" stopIfTrue="1">
      <formula>E10&lt;&gt;1</formula>
    </cfRule>
  </conditionalFormatting>
  <conditionalFormatting sqref="H9:H39">
    <cfRule type="expression" dxfId="58" priority="3">
      <formula>E9&lt;&gt;1</formula>
    </cfRule>
  </conditionalFormatting>
  <conditionalFormatting sqref="I9:I39">
    <cfRule type="expression" dxfId="57" priority="2">
      <formula>E9&lt;&gt;1</formula>
    </cfRule>
  </conditionalFormatting>
  <conditionalFormatting sqref="J9:J39">
    <cfRule type="expression" dxfId="56"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11.xml><?xml version="1.0" encoding="utf-8"?>
<worksheet xmlns="http://schemas.openxmlformats.org/spreadsheetml/2006/main" xmlns:r="http://schemas.openxmlformats.org/officeDocument/2006/relationships">
  <sheetPr>
    <tabColor rgb="FFFFFF00"/>
  </sheetPr>
  <dimension ref="C1:AB43"/>
  <sheetViews>
    <sheetView showGridLines="0" view="pageBreakPreview" zoomScaleSheetLayoutView="100" workbookViewId="0">
      <selection activeCell="V3" sqref="V3:Y4"/>
    </sheetView>
  </sheetViews>
  <sheetFormatPr defaultRowHeight="13.5"/>
  <cols>
    <col min="1" max="2" width="1.5" customWidth="1"/>
    <col min="3" max="5" width="3.625" customWidth="1"/>
    <col min="6" max="7" width="7.625" customWidth="1"/>
    <col min="8" max="8" width="5.875" customWidth="1"/>
    <col min="9" max="10" width="7.37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8.12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1</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41640</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41641</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108</v>
      </c>
      <c r="Q10" s="59" t="s">
        <v>106</v>
      </c>
      <c r="R10" s="59"/>
      <c r="S10" s="59"/>
      <c r="T10" s="59"/>
      <c r="U10" s="59"/>
      <c r="V10" s="73"/>
    </row>
    <row r="11" spans="3:28" ht="25.5" customHeight="1">
      <c r="C11" s="105">
        <v>3</v>
      </c>
      <c r="D11" s="41">
        <f>DATE($V$36,$F$3,C11)</f>
        <v>41642</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41643</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41644</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41645</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41646</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41647</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41648</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41649</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41650</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41651</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41652</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41653</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41654</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41655</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41656</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41657</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41658</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41659</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41660</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41661</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41662</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41663</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41664</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41665</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41666</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41667</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41668</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41668</v>
      </c>
    </row>
    <row r="38" spans="3:22" ht="25.5" customHeight="1">
      <c r="C38" s="105">
        <f>IF(MONTH(V38)=$F$3,30,"")</f>
        <v>30</v>
      </c>
      <c r="D38" s="41">
        <f>IF(C38="","",DATE($V$36,$F$3,C38))</f>
        <v>41669</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41669</v>
      </c>
    </row>
    <row r="39" spans="3:22" ht="25.5" customHeight="1">
      <c r="C39" s="106">
        <f>IF(MONTH(V39)=$F$3,31,"")</f>
        <v>31</v>
      </c>
      <c r="D39" s="41">
        <f>IF(C39="","",DATE($V$36,$F$3,C39))</f>
        <v>41670</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41670</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Q13:U14"/>
    <mergeCell ref="Y12:AB13"/>
    <mergeCell ref="Q15:U16"/>
    <mergeCell ref="V3:Y4"/>
    <mergeCell ref="I7:K7"/>
    <mergeCell ref="E6:E8"/>
    <mergeCell ref="C6:C8"/>
  </mergeCells>
  <phoneticPr fontId="1"/>
  <conditionalFormatting sqref="F9:G39">
    <cfRule type="cellIs" dxfId="69" priority="7" stopIfTrue="1" operator="equal">
      <formula>""</formula>
    </cfRule>
  </conditionalFormatting>
  <conditionalFormatting sqref="E9:E39">
    <cfRule type="cellIs" dxfId="68" priority="6" stopIfTrue="1" operator="notEqual">
      <formula>1</formula>
    </cfRule>
  </conditionalFormatting>
  <conditionalFormatting sqref="K9:K39">
    <cfRule type="expression" dxfId="67" priority="5" stopIfTrue="1">
      <formula>E9&lt;&gt;1</formula>
    </cfRule>
  </conditionalFormatting>
  <conditionalFormatting sqref="K10:K39">
    <cfRule type="expression" dxfId="66" priority="4" stopIfTrue="1">
      <formula>E10&lt;&gt;1</formula>
    </cfRule>
  </conditionalFormatting>
  <conditionalFormatting sqref="H9:H39">
    <cfRule type="expression" dxfId="65" priority="3">
      <formula>E9&lt;&gt;1</formula>
    </cfRule>
  </conditionalFormatting>
  <conditionalFormatting sqref="I9:I39">
    <cfRule type="expression" dxfId="64" priority="2">
      <formula>E9&lt;&gt;1</formula>
    </cfRule>
  </conditionalFormatting>
  <conditionalFormatting sqref="J9:J39">
    <cfRule type="expression" dxfId="63"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12.xml><?xml version="1.0" encoding="utf-8"?>
<worksheet xmlns="http://schemas.openxmlformats.org/spreadsheetml/2006/main" xmlns:r="http://schemas.openxmlformats.org/officeDocument/2006/relationships">
  <sheetPr>
    <tabColor rgb="FFFFFF00"/>
  </sheetPr>
  <dimension ref="C1:AB43"/>
  <sheetViews>
    <sheetView showGridLines="0" view="pageBreakPreview" topLeftCell="G1" zoomScaleSheetLayoutView="100" workbookViewId="0">
      <selection activeCell="V3" sqref="V3:Y4"/>
    </sheetView>
  </sheetViews>
  <sheetFormatPr defaultRowHeight="13.5"/>
  <cols>
    <col min="1" max="2" width="1.5" customWidth="1"/>
    <col min="3" max="5" width="3.625" customWidth="1"/>
    <col min="6" max="7" width="7.625" customWidth="1"/>
    <col min="8" max="8" width="5.875" customWidth="1"/>
    <col min="9" max="10" width="7.37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8.12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2</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41671</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41672</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108</v>
      </c>
      <c r="Q10" s="59" t="s">
        <v>106</v>
      </c>
      <c r="R10" s="59"/>
      <c r="S10" s="59"/>
      <c r="T10" s="59"/>
      <c r="U10" s="59"/>
      <c r="V10" s="73"/>
    </row>
    <row r="11" spans="3:28" ht="25.5" customHeight="1">
      <c r="C11" s="105">
        <v>3</v>
      </c>
      <c r="D11" s="41">
        <f>DATE($V$36,$F$3,C11)</f>
        <v>41673</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41674</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41675</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41676</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41677</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41678</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41679</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41680</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41681</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41682</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41683</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41684</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41685</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41686</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41687</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41688</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41689</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41690</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41691</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41692</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41693</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41694</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41695</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41696</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41697</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41698</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t="str">
        <f>IF(MONTH(V37)=$F$3,29,"")</f>
        <v/>
      </c>
      <c r="D37" s="41" t="str">
        <f>IF(C37="","",DATE($V$36,$F$3,C37))</f>
        <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41699</v>
      </c>
    </row>
    <row r="38" spans="3:22" ht="25.5" customHeight="1">
      <c r="C38" s="105" t="str">
        <f>IF(MONTH(V38)=$F$3,30,"")</f>
        <v/>
      </c>
      <c r="D38" s="41" t="str">
        <f>IF(C38="","",DATE($V$36,$F$3,C38))</f>
        <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41700</v>
      </c>
    </row>
    <row r="39" spans="3:22" ht="25.5" customHeight="1">
      <c r="C39" s="106" t="str">
        <f>IF(MONTH(V39)=$F$3,31,"")</f>
        <v/>
      </c>
      <c r="D39" s="41" t="str">
        <f>IF(C39="","",DATE($V$36,$F$3,C39))</f>
        <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41701</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Q13:U14"/>
    <mergeCell ref="Y12:AB13"/>
    <mergeCell ref="Q15:U16"/>
    <mergeCell ref="V3:Y4"/>
    <mergeCell ref="I7:K7"/>
    <mergeCell ref="E6:E8"/>
    <mergeCell ref="C6:C8"/>
  </mergeCells>
  <phoneticPr fontId="1"/>
  <conditionalFormatting sqref="F9:G39">
    <cfRule type="cellIs" dxfId="76" priority="7" stopIfTrue="1" operator="equal">
      <formula>""</formula>
    </cfRule>
  </conditionalFormatting>
  <conditionalFormatting sqref="E9:E39">
    <cfRule type="cellIs" dxfId="75" priority="6" stopIfTrue="1" operator="notEqual">
      <formula>1</formula>
    </cfRule>
  </conditionalFormatting>
  <conditionalFormatting sqref="K9:K39">
    <cfRule type="expression" dxfId="74" priority="5" stopIfTrue="1">
      <formula>E9&lt;&gt;1</formula>
    </cfRule>
  </conditionalFormatting>
  <conditionalFormatting sqref="K10:K39">
    <cfRule type="expression" dxfId="73" priority="4" stopIfTrue="1">
      <formula>E10&lt;&gt;1</formula>
    </cfRule>
  </conditionalFormatting>
  <conditionalFormatting sqref="H9:H39">
    <cfRule type="expression" dxfId="72" priority="3">
      <formula>E9&lt;&gt;1</formula>
    </cfRule>
  </conditionalFormatting>
  <conditionalFormatting sqref="I9:I39">
    <cfRule type="expression" dxfId="71" priority="2">
      <formula>E9&lt;&gt;1</formula>
    </cfRule>
  </conditionalFormatting>
  <conditionalFormatting sqref="J9:J39">
    <cfRule type="expression" dxfId="70"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13.xml><?xml version="1.0" encoding="utf-8"?>
<worksheet xmlns="http://schemas.openxmlformats.org/spreadsheetml/2006/main" xmlns:r="http://schemas.openxmlformats.org/officeDocument/2006/relationships">
  <sheetPr>
    <tabColor rgb="FFFFFF00"/>
  </sheetPr>
  <dimension ref="C1:AB43"/>
  <sheetViews>
    <sheetView showGridLines="0" view="pageBreakPreview" zoomScaleSheetLayoutView="100" workbookViewId="0">
      <selection activeCell="V3" sqref="V3:Y4"/>
    </sheetView>
  </sheetViews>
  <sheetFormatPr defaultRowHeight="13.5"/>
  <cols>
    <col min="1" max="2" width="1.5" customWidth="1"/>
    <col min="3" max="5" width="3.625" customWidth="1"/>
    <col min="6" max="7" width="7.625" customWidth="1"/>
    <col min="8" max="8" width="5.875" customWidth="1"/>
    <col min="9" max="10" width="7.375" customWidth="1"/>
    <col min="11" max="11" width="6.2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9.37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3</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41699</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41700</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107</v>
      </c>
      <c r="Q10" s="59" t="s">
        <v>106</v>
      </c>
      <c r="R10" s="59"/>
      <c r="S10" s="59"/>
      <c r="T10" s="59"/>
      <c r="U10" s="59"/>
      <c r="V10" s="73"/>
    </row>
    <row r="11" spans="3:28" ht="25.5" customHeight="1">
      <c r="C11" s="105">
        <v>3</v>
      </c>
      <c r="D11" s="41">
        <f>DATE($V$36,$F$3,C11)</f>
        <v>41701</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41702</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41703</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41704</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41705</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41706</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41707</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41708</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41709</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41710</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41711</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41712</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41713</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41714</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41715</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41716</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41717</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41718</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41719</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41720</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41721</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41722</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41723</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41724</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41725</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41726</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41727</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41727</v>
      </c>
    </row>
    <row r="38" spans="3:22" ht="25.5" customHeight="1">
      <c r="C38" s="105">
        <f>IF(MONTH(V38)=$F$3,30,"")</f>
        <v>30</v>
      </c>
      <c r="D38" s="41">
        <f>IF(C38="","",DATE($V$36,$F$3,C38))</f>
        <v>41728</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41728</v>
      </c>
    </row>
    <row r="39" spans="3:22" ht="25.5" customHeight="1">
      <c r="C39" s="106">
        <f>IF(MONTH(V39)=$F$3,31,"")</f>
        <v>31</v>
      </c>
      <c r="D39" s="41">
        <f>IF(C39="","",DATE($V$36,$F$3,C39))</f>
        <v>41729</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41729</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Q13:U14"/>
    <mergeCell ref="Y12:AB13"/>
    <mergeCell ref="Q15:U16"/>
    <mergeCell ref="V3:Y4"/>
    <mergeCell ref="I7:K7"/>
    <mergeCell ref="E6:E8"/>
    <mergeCell ref="C6:C8"/>
  </mergeCells>
  <phoneticPr fontId="1"/>
  <conditionalFormatting sqref="F9:G39">
    <cfRule type="cellIs" dxfId="83" priority="7" stopIfTrue="1" operator="equal">
      <formula>""</formula>
    </cfRule>
  </conditionalFormatting>
  <conditionalFormatting sqref="E9:E39">
    <cfRule type="cellIs" dxfId="82" priority="6" stopIfTrue="1" operator="notEqual">
      <formula>1</formula>
    </cfRule>
  </conditionalFormatting>
  <conditionalFormatting sqref="K9:K39">
    <cfRule type="expression" dxfId="81" priority="5" stopIfTrue="1">
      <formula>E9&lt;&gt;1</formula>
    </cfRule>
  </conditionalFormatting>
  <conditionalFormatting sqref="K10:K39">
    <cfRule type="expression" dxfId="80" priority="4" stopIfTrue="1">
      <formula>E10&lt;&gt;1</formula>
    </cfRule>
  </conditionalFormatting>
  <conditionalFormatting sqref="H9:H39">
    <cfRule type="expression" dxfId="79" priority="3">
      <formula>E9&lt;&gt;1</formula>
    </cfRule>
  </conditionalFormatting>
  <conditionalFormatting sqref="I9:I39">
    <cfRule type="expression" dxfId="78" priority="2">
      <formula>E9&lt;&gt;1</formula>
    </cfRule>
  </conditionalFormatting>
  <conditionalFormatting sqref="J9:J39">
    <cfRule type="expression" dxfId="77"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14.xml><?xml version="1.0" encoding="utf-8"?>
<worksheet xmlns="http://schemas.openxmlformats.org/spreadsheetml/2006/main" xmlns:r="http://schemas.openxmlformats.org/officeDocument/2006/relationships">
  <dimension ref="A1:X132"/>
  <sheetViews>
    <sheetView showGridLines="0" workbookViewId="0"/>
  </sheetViews>
  <sheetFormatPr defaultRowHeight="12"/>
  <cols>
    <col min="1" max="29" width="3.75" style="49" customWidth="1"/>
    <col min="30" max="16384" width="9" style="49"/>
  </cols>
  <sheetData>
    <row r="1" spans="1:24">
      <c r="Q1" s="49" t="s">
        <v>24</v>
      </c>
    </row>
    <row r="2" spans="1:24">
      <c r="Q2" s="50" t="s">
        <v>25</v>
      </c>
    </row>
    <row r="3" spans="1:24">
      <c r="A3" s="49" t="s">
        <v>26</v>
      </c>
      <c r="Q3" s="49" t="s">
        <v>27</v>
      </c>
    </row>
    <row r="5" spans="1:24">
      <c r="C5" s="49" t="s">
        <v>28</v>
      </c>
    </row>
    <row r="7" spans="1:24">
      <c r="A7" s="49" t="s">
        <v>29</v>
      </c>
    </row>
    <row r="8" spans="1:24">
      <c r="A8" s="51" t="s">
        <v>30</v>
      </c>
      <c r="B8" s="51"/>
      <c r="C8" s="51"/>
      <c r="D8" s="51"/>
      <c r="E8" s="51"/>
      <c r="F8" s="51"/>
      <c r="G8" s="51"/>
      <c r="H8" s="51"/>
      <c r="I8" s="51"/>
      <c r="J8" s="51"/>
      <c r="K8" s="51"/>
      <c r="L8" s="51"/>
      <c r="M8" s="51"/>
      <c r="N8" s="51"/>
      <c r="O8" s="51"/>
      <c r="P8" s="51"/>
      <c r="Q8" s="51"/>
      <c r="R8" s="51"/>
      <c r="S8" s="51"/>
      <c r="T8" s="51"/>
      <c r="U8" s="51"/>
      <c r="V8" s="51"/>
      <c r="W8" s="51"/>
      <c r="X8" s="51"/>
    </row>
    <row r="9" spans="1:24">
      <c r="A9" s="51"/>
      <c r="B9" s="51"/>
      <c r="C9" s="51"/>
      <c r="D9" s="51"/>
      <c r="E9" s="51"/>
      <c r="F9" s="51"/>
      <c r="G9" s="51"/>
      <c r="H9" s="51"/>
      <c r="I9" s="51"/>
      <c r="J9" s="51"/>
      <c r="K9" s="51"/>
      <c r="L9" s="51"/>
      <c r="M9" s="51"/>
      <c r="N9" s="51"/>
      <c r="O9" s="51"/>
      <c r="P9" s="51"/>
      <c r="Q9" s="51"/>
      <c r="R9" s="51"/>
      <c r="S9" s="51"/>
      <c r="T9" s="51"/>
      <c r="U9" s="51"/>
      <c r="V9" s="51"/>
      <c r="W9" s="51"/>
      <c r="X9" s="51"/>
    </row>
    <row r="10" spans="1:24">
      <c r="A10" s="51"/>
      <c r="B10" s="51"/>
      <c r="C10" s="51"/>
      <c r="D10" s="51"/>
      <c r="E10" s="51"/>
      <c r="F10" s="51"/>
      <c r="G10" s="51"/>
      <c r="H10" s="51"/>
      <c r="I10" s="51"/>
      <c r="J10" s="51"/>
      <c r="K10" s="51"/>
      <c r="L10" s="51"/>
      <c r="M10" s="51"/>
      <c r="N10" s="51"/>
      <c r="O10" s="51"/>
      <c r="P10" s="51"/>
      <c r="Q10" s="51"/>
      <c r="R10" s="51"/>
      <c r="S10" s="51"/>
      <c r="T10" s="51"/>
      <c r="U10" s="51"/>
      <c r="V10" s="51"/>
      <c r="W10" s="51"/>
      <c r="X10" s="51"/>
    </row>
    <row r="11" spans="1:24">
      <c r="A11" s="51"/>
      <c r="B11" s="51"/>
      <c r="C11" s="51"/>
      <c r="D11" s="51"/>
      <c r="E11" s="51"/>
      <c r="F11" s="51"/>
      <c r="G11" s="51"/>
      <c r="H11" s="51"/>
      <c r="I11" s="51"/>
      <c r="J11" s="51"/>
      <c r="K11" s="51"/>
      <c r="L11" s="51"/>
      <c r="M11" s="51"/>
      <c r="N11" s="51"/>
      <c r="O11" s="51"/>
      <c r="P11" s="51"/>
      <c r="Q11" s="51"/>
      <c r="R11" s="51"/>
      <c r="S11" s="51"/>
      <c r="T11" s="51"/>
      <c r="U11" s="51"/>
      <c r="V11" s="51"/>
      <c r="W11" s="51"/>
      <c r="X11" s="51"/>
    </row>
    <row r="12" spans="1:24">
      <c r="A12" s="51"/>
      <c r="B12" s="51"/>
      <c r="C12" s="51"/>
      <c r="D12" s="51"/>
      <c r="E12" s="51"/>
      <c r="F12" s="51"/>
      <c r="G12" s="51"/>
      <c r="H12" s="51"/>
      <c r="I12" s="51"/>
      <c r="J12" s="51"/>
      <c r="K12" s="51"/>
      <c r="L12" s="51"/>
      <c r="M12" s="51"/>
      <c r="N12" s="51"/>
      <c r="O12" s="51"/>
      <c r="P12" s="51"/>
      <c r="Q12" s="51"/>
      <c r="R12" s="51"/>
      <c r="S12" s="51"/>
      <c r="T12" s="51"/>
      <c r="U12" s="51"/>
      <c r="V12" s="51"/>
      <c r="W12" s="51"/>
      <c r="X12" s="51"/>
    </row>
    <row r="13" spans="1:24">
      <c r="A13" s="51" t="s">
        <v>31</v>
      </c>
      <c r="B13" s="51"/>
      <c r="C13" s="51"/>
      <c r="D13" s="51"/>
      <c r="E13" s="51"/>
      <c r="F13" s="51"/>
      <c r="G13" s="51"/>
      <c r="H13" s="51"/>
      <c r="I13" s="51"/>
      <c r="J13" s="51"/>
      <c r="K13" s="51"/>
      <c r="L13" s="51"/>
      <c r="M13" s="51"/>
      <c r="N13" s="51"/>
      <c r="O13" s="51"/>
      <c r="P13" s="51"/>
      <c r="Q13" s="51"/>
      <c r="R13" s="51"/>
      <c r="S13" s="51"/>
      <c r="T13" s="51"/>
      <c r="U13" s="51"/>
      <c r="V13" s="51"/>
      <c r="W13" s="51"/>
      <c r="X13" s="51"/>
    </row>
    <row r="14" spans="1:24">
      <c r="A14" s="51"/>
      <c r="B14" s="51"/>
      <c r="C14" s="51"/>
      <c r="D14" s="51"/>
      <c r="E14" s="51"/>
      <c r="F14" s="51"/>
      <c r="G14" s="51"/>
      <c r="H14" s="51"/>
      <c r="I14" s="51"/>
      <c r="J14" s="51"/>
      <c r="K14" s="51"/>
      <c r="L14" s="51"/>
      <c r="M14" s="51"/>
      <c r="N14" s="51"/>
      <c r="O14" s="51"/>
      <c r="P14" s="51"/>
      <c r="Q14" s="51"/>
      <c r="R14" s="51"/>
      <c r="S14" s="51"/>
      <c r="T14" s="51"/>
      <c r="U14" s="51"/>
      <c r="V14" s="51"/>
      <c r="W14" s="51"/>
      <c r="X14" s="51"/>
    </row>
    <row r="17" spans="1:24">
      <c r="Q17" s="49" t="s">
        <v>32</v>
      </c>
      <c r="U17" s="49" t="s">
        <v>33</v>
      </c>
    </row>
    <row r="18" spans="1:24">
      <c r="Q18" s="49" t="s">
        <v>34</v>
      </c>
    </row>
    <row r="19" spans="1:24">
      <c r="A19" s="49" t="s">
        <v>35</v>
      </c>
    </row>
    <row r="20" spans="1:24">
      <c r="Q20" s="49" t="s">
        <v>36</v>
      </c>
    </row>
    <row r="21" spans="1:24">
      <c r="C21" s="49" t="s">
        <v>28</v>
      </c>
    </row>
    <row r="23" spans="1:24">
      <c r="A23" s="51" t="s">
        <v>37</v>
      </c>
      <c r="B23" s="51"/>
      <c r="C23" s="51"/>
      <c r="D23" s="51"/>
      <c r="E23" s="51"/>
      <c r="F23" s="51"/>
      <c r="G23" s="51"/>
      <c r="H23" s="51"/>
      <c r="I23" s="51"/>
      <c r="J23" s="51"/>
      <c r="K23" s="51"/>
      <c r="L23" s="51"/>
      <c r="M23" s="51"/>
      <c r="N23" s="51"/>
      <c r="O23" s="51"/>
      <c r="P23" s="51"/>
      <c r="Q23" s="51"/>
      <c r="R23" s="51"/>
      <c r="S23" s="51"/>
      <c r="T23" s="51"/>
      <c r="U23" s="51"/>
      <c r="V23" s="51"/>
      <c r="W23" s="51"/>
      <c r="X23" s="51"/>
    </row>
    <row r="24" spans="1:24">
      <c r="A24" s="51"/>
      <c r="B24" s="51"/>
      <c r="C24" s="51"/>
      <c r="D24" s="51"/>
      <c r="E24" s="51"/>
      <c r="F24" s="51"/>
      <c r="G24" s="51"/>
      <c r="H24" s="51"/>
      <c r="I24" s="51"/>
      <c r="J24" s="51"/>
      <c r="K24" s="51"/>
      <c r="L24" s="51"/>
      <c r="M24" s="51"/>
      <c r="N24" s="51"/>
      <c r="O24" s="51"/>
      <c r="P24" s="51"/>
      <c r="Q24" s="51"/>
      <c r="R24" s="51"/>
      <c r="S24" s="51"/>
      <c r="T24" s="51"/>
      <c r="U24" s="51"/>
      <c r="V24" s="51"/>
      <c r="W24" s="51"/>
      <c r="X24" s="51"/>
    </row>
    <row r="25" spans="1:24">
      <c r="A25" s="51"/>
      <c r="B25" s="51"/>
      <c r="C25" s="51"/>
      <c r="D25" s="51"/>
      <c r="E25" s="51"/>
      <c r="F25" s="51"/>
      <c r="G25" s="51"/>
      <c r="H25" s="51"/>
      <c r="I25" s="51"/>
      <c r="J25" s="51"/>
      <c r="K25" s="51"/>
      <c r="L25" s="51"/>
      <c r="M25" s="51"/>
      <c r="N25" s="51"/>
      <c r="O25" s="51"/>
      <c r="P25" s="51"/>
      <c r="Q25" s="51"/>
      <c r="R25" s="51"/>
      <c r="S25" s="51"/>
      <c r="T25" s="51"/>
      <c r="U25" s="51"/>
      <c r="V25" s="51"/>
      <c r="W25" s="51"/>
      <c r="X25" s="51"/>
    </row>
    <row r="26" spans="1:24">
      <c r="A26" s="51"/>
      <c r="B26" s="51"/>
      <c r="C26" s="51"/>
      <c r="D26" s="51"/>
      <c r="E26" s="51"/>
      <c r="F26" s="51"/>
      <c r="G26" s="51"/>
      <c r="H26" s="51"/>
      <c r="I26" s="51"/>
      <c r="J26" s="51"/>
      <c r="K26" s="51"/>
      <c r="L26" s="51"/>
      <c r="M26" s="51"/>
      <c r="N26" s="51"/>
      <c r="O26" s="51"/>
      <c r="P26" s="51"/>
      <c r="Q26" s="51"/>
      <c r="R26" s="51"/>
      <c r="S26" s="51"/>
      <c r="T26" s="51"/>
      <c r="U26" s="51"/>
      <c r="V26" s="51"/>
      <c r="W26" s="51"/>
      <c r="X26" s="51"/>
    </row>
    <row r="27" spans="1:24">
      <c r="A27" s="51" t="s">
        <v>38</v>
      </c>
      <c r="B27" s="51"/>
      <c r="C27" s="51"/>
      <c r="D27" s="51"/>
      <c r="E27" s="51"/>
      <c r="F27" s="51"/>
      <c r="G27" s="51"/>
      <c r="H27" s="51"/>
      <c r="I27" s="51"/>
      <c r="J27" s="51"/>
      <c r="K27" s="51"/>
      <c r="L27" s="51"/>
      <c r="M27" s="51"/>
      <c r="N27" s="51"/>
      <c r="O27" s="51"/>
      <c r="P27" s="51"/>
      <c r="Q27" s="51"/>
      <c r="R27" s="51"/>
      <c r="S27" s="51"/>
      <c r="T27" s="51"/>
      <c r="U27" s="51"/>
      <c r="V27" s="51"/>
      <c r="W27" s="51"/>
      <c r="X27" s="51"/>
    </row>
    <row r="28" spans="1:24">
      <c r="A28" s="51"/>
      <c r="B28" s="51"/>
      <c r="C28" s="51"/>
      <c r="D28" s="51"/>
      <c r="E28" s="51"/>
      <c r="F28" s="51"/>
      <c r="G28" s="51"/>
      <c r="H28" s="51"/>
      <c r="I28" s="51"/>
      <c r="J28" s="51"/>
      <c r="K28" s="51"/>
      <c r="L28" s="51"/>
      <c r="M28" s="51"/>
      <c r="N28" s="51"/>
      <c r="O28" s="51"/>
      <c r="P28" s="51"/>
      <c r="Q28" s="51"/>
      <c r="R28" s="51"/>
      <c r="S28" s="51"/>
      <c r="T28" s="51"/>
      <c r="U28" s="51"/>
      <c r="V28" s="51"/>
      <c r="W28" s="51"/>
      <c r="X28" s="51"/>
    </row>
    <row r="29" spans="1:24">
      <c r="A29" s="51"/>
      <c r="B29" s="51"/>
      <c r="C29" s="51"/>
      <c r="D29" s="51"/>
      <c r="E29" s="51"/>
      <c r="F29" s="51"/>
      <c r="G29" s="51"/>
      <c r="H29" s="51"/>
      <c r="I29" s="51"/>
      <c r="J29" s="51"/>
      <c r="K29" s="51"/>
      <c r="L29" s="51"/>
      <c r="M29" s="51"/>
      <c r="N29" s="51"/>
      <c r="O29" s="51"/>
      <c r="P29" s="51"/>
      <c r="Q29" s="51"/>
      <c r="R29" s="51"/>
      <c r="S29" s="51"/>
      <c r="T29" s="51"/>
      <c r="U29" s="51"/>
      <c r="V29" s="51"/>
      <c r="W29" s="51"/>
      <c r="X29" s="51"/>
    </row>
    <row r="30" spans="1:24">
      <c r="A30" s="51" t="s">
        <v>39</v>
      </c>
      <c r="B30" s="51"/>
      <c r="C30" s="51"/>
      <c r="D30" s="51"/>
      <c r="E30" s="51"/>
      <c r="F30" s="51"/>
      <c r="G30" s="51"/>
      <c r="H30" s="51"/>
      <c r="I30" s="51"/>
      <c r="J30" s="51"/>
      <c r="K30" s="51"/>
      <c r="L30" s="51"/>
      <c r="M30" s="51"/>
      <c r="N30" s="51"/>
      <c r="O30" s="51"/>
      <c r="P30" s="51"/>
      <c r="Q30" s="51"/>
      <c r="R30" s="51"/>
      <c r="S30" s="51"/>
      <c r="T30" s="51"/>
      <c r="U30" s="51"/>
      <c r="V30" s="51"/>
      <c r="W30" s="51"/>
      <c r="X30" s="51"/>
    </row>
    <row r="31" spans="1:24">
      <c r="A31" s="51"/>
      <c r="B31" s="51"/>
      <c r="C31" s="51"/>
      <c r="D31" s="51"/>
      <c r="E31" s="51"/>
      <c r="F31" s="51"/>
      <c r="G31" s="51"/>
      <c r="H31" s="51"/>
      <c r="I31" s="51"/>
      <c r="J31" s="51"/>
      <c r="K31" s="51"/>
      <c r="L31" s="51"/>
      <c r="M31" s="51"/>
      <c r="N31" s="51"/>
      <c r="O31" s="51"/>
      <c r="P31" s="51"/>
      <c r="Q31" s="51"/>
      <c r="R31" s="51"/>
      <c r="S31" s="51"/>
      <c r="T31" s="51"/>
      <c r="U31" s="51"/>
      <c r="V31" s="51"/>
      <c r="W31" s="51"/>
      <c r="X31" s="51"/>
    </row>
    <row r="32" spans="1:24">
      <c r="A32" s="51"/>
      <c r="B32" s="51"/>
      <c r="C32" s="51"/>
      <c r="D32" s="51"/>
      <c r="E32" s="51"/>
      <c r="F32" s="51"/>
      <c r="G32" s="51"/>
      <c r="H32" s="51"/>
      <c r="I32" s="51"/>
      <c r="J32" s="51"/>
      <c r="K32" s="51"/>
      <c r="L32" s="51"/>
      <c r="M32" s="51"/>
      <c r="N32" s="51"/>
      <c r="O32" s="51"/>
      <c r="P32" s="51"/>
      <c r="Q32" s="51"/>
      <c r="R32" s="51"/>
      <c r="S32" s="51"/>
      <c r="T32" s="51"/>
      <c r="U32" s="51"/>
      <c r="V32" s="51"/>
      <c r="W32" s="51"/>
      <c r="X32" s="51"/>
    </row>
    <row r="35" spans="1:24">
      <c r="T35" s="52" t="s">
        <v>40</v>
      </c>
    </row>
    <row r="36" spans="1:24">
      <c r="A36" s="49" t="s">
        <v>41</v>
      </c>
    </row>
    <row r="37" spans="1:24">
      <c r="Q37" s="49" t="s">
        <v>42</v>
      </c>
    </row>
    <row r="38" spans="1:24">
      <c r="C38" s="49" t="s">
        <v>43</v>
      </c>
    </row>
    <row r="40" spans="1:24">
      <c r="A40" s="51" t="s">
        <v>44</v>
      </c>
      <c r="B40" s="51"/>
      <c r="C40" s="51"/>
      <c r="D40" s="51"/>
      <c r="E40" s="51"/>
      <c r="F40" s="51"/>
      <c r="G40" s="51"/>
      <c r="H40" s="51"/>
      <c r="I40" s="51"/>
      <c r="J40" s="51"/>
      <c r="K40" s="51"/>
      <c r="L40" s="51"/>
      <c r="M40" s="51"/>
      <c r="N40" s="51"/>
      <c r="O40" s="51"/>
      <c r="P40" s="51"/>
      <c r="Q40" s="51"/>
      <c r="R40" s="51"/>
      <c r="S40" s="51"/>
      <c r="T40" s="51"/>
      <c r="U40" s="51"/>
      <c r="V40" s="51"/>
      <c r="W40" s="51"/>
      <c r="X40" s="51"/>
    </row>
    <row r="41" spans="1:24">
      <c r="A41" s="51"/>
      <c r="B41" s="51"/>
      <c r="C41" s="51"/>
      <c r="D41" s="51"/>
      <c r="E41" s="51"/>
      <c r="F41" s="51"/>
      <c r="G41" s="51"/>
      <c r="H41" s="51"/>
      <c r="I41" s="51"/>
      <c r="J41" s="51"/>
      <c r="K41" s="51"/>
      <c r="L41" s="51"/>
      <c r="M41" s="51"/>
      <c r="N41" s="51"/>
      <c r="O41" s="51"/>
      <c r="P41" s="51"/>
      <c r="Q41" s="51"/>
      <c r="R41" s="51"/>
      <c r="S41" s="51"/>
      <c r="T41" s="51"/>
      <c r="U41" s="51"/>
      <c r="V41" s="51"/>
      <c r="W41" s="51"/>
      <c r="X41" s="51"/>
    </row>
    <row r="42" spans="1:24">
      <c r="A42" s="51" t="s">
        <v>45</v>
      </c>
      <c r="B42" s="51"/>
      <c r="C42" s="51"/>
      <c r="D42" s="51"/>
      <c r="E42" s="51"/>
      <c r="F42" s="51"/>
      <c r="G42" s="51"/>
      <c r="H42" s="51"/>
      <c r="I42" s="51"/>
      <c r="J42" s="51"/>
      <c r="K42" s="51"/>
      <c r="L42" s="51"/>
      <c r="M42" s="51"/>
      <c r="N42" s="51"/>
      <c r="O42" s="51"/>
      <c r="P42" s="51"/>
      <c r="Q42" s="51"/>
      <c r="R42" s="51"/>
      <c r="S42" s="51"/>
      <c r="T42" s="51"/>
      <c r="U42" s="51"/>
      <c r="V42" s="51"/>
      <c r="W42" s="51"/>
      <c r="X42" s="51"/>
    </row>
    <row r="43" spans="1:24">
      <c r="A43" s="51"/>
      <c r="B43" s="51"/>
      <c r="C43" s="51"/>
      <c r="D43" s="51"/>
      <c r="E43" s="51"/>
      <c r="F43" s="51"/>
      <c r="G43" s="51"/>
      <c r="H43" s="51"/>
      <c r="I43" s="51"/>
      <c r="J43" s="51"/>
      <c r="K43" s="51"/>
      <c r="L43" s="51"/>
      <c r="M43" s="51"/>
      <c r="N43" s="51"/>
      <c r="O43" s="51"/>
      <c r="P43" s="51"/>
      <c r="Q43" s="51"/>
      <c r="R43" s="51"/>
      <c r="S43" s="51"/>
      <c r="T43" s="51"/>
      <c r="U43" s="51"/>
      <c r="V43" s="51"/>
      <c r="W43" s="51"/>
      <c r="X43" s="51"/>
    </row>
    <row r="45" spans="1:24">
      <c r="J45" s="53" t="s">
        <v>46</v>
      </c>
    </row>
    <row r="47" spans="1:24">
      <c r="A47" s="49">
        <v>1</v>
      </c>
      <c r="B47" s="53" t="s">
        <v>47</v>
      </c>
    </row>
    <row r="48" spans="1:24">
      <c r="A48" s="49">
        <v>2</v>
      </c>
      <c r="B48" s="53" t="s">
        <v>48</v>
      </c>
    </row>
    <row r="49" spans="1:24">
      <c r="A49" s="49">
        <v>3</v>
      </c>
      <c r="B49" s="53" t="s">
        <v>49</v>
      </c>
    </row>
    <row r="51" spans="1:24">
      <c r="B51" s="49" t="s">
        <v>50</v>
      </c>
      <c r="C51" s="53" t="s">
        <v>51</v>
      </c>
    </row>
    <row r="52" spans="1:24">
      <c r="C52" s="54" t="s">
        <v>52</v>
      </c>
      <c r="D52" s="53" t="s">
        <v>53</v>
      </c>
    </row>
    <row r="53" spans="1:24">
      <c r="C53" s="54" t="s">
        <v>54</v>
      </c>
      <c r="D53" s="53" t="s">
        <v>55</v>
      </c>
    </row>
    <row r="54" spans="1:24">
      <c r="C54" s="54" t="s">
        <v>54</v>
      </c>
      <c r="D54" s="53" t="s">
        <v>56</v>
      </c>
    </row>
    <row r="57" spans="1:24">
      <c r="S57" s="53" t="s">
        <v>57</v>
      </c>
    </row>
    <row r="58" spans="1:24">
      <c r="S58" s="55" t="s">
        <v>58</v>
      </c>
    </row>
    <row r="59" spans="1:24">
      <c r="A59" s="53" t="s">
        <v>59</v>
      </c>
    </row>
    <row r="60" spans="1:24">
      <c r="O60" s="53" t="s">
        <v>60</v>
      </c>
    </row>
    <row r="61" spans="1:24">
      <c r="C61" s="53" t="s">
        <v>61</v>
      </c>
    </row>
    <row r="63" spans="1:24">
      <c r="A63" s="56" t="s">
        <v>62</v>
      </c>
      <c r="B63" s="56"/>
      <c r="C63" s="56"/>
      <c r="D63" s="56"/>
      <c r="E63" s="56"/>
      <c r="F63" s="56"/>
      <c r="G63" s="56"/>
      <c r="H63" s="56"/>
      <c r="I63" s="56"/>
      <c r="J63" s="56"/>
      <c r="K63" s="56"/>
      <c r="L63" s="56"/>
      <c r="M63" s="56"/>
      <c r="N63" s="56"/>
      <c r="O63" s="56"/>
      <c r="P63" s="56"/>
      <c r="Q63" s="56"/>
      <c r="R63" s="56"/>
      <c r="S63" s="56"/>
      <c r="T63" s="56"/>
      <c r="U63" s="56"/>
      <c r="V63" s="56"/>
      <c r="W63" s="56"/>
      <c r="X63" s="56"/>
    </row>
    <row r="64" spans="1:24">
      <c r="A64" s="56"/>
      <c r="B64" s="56"/>
      <c r="C64" s="56"/>
      <c r="D64" s="56"/>
      <c r="E64" s="56"/>
      <c r="F64" s="56"/>
      <c r="G64" s="56"/>
      <c r="H64" s="56"/>
      <c r="I64" s="56"/>
      <c r="J64" s="56"/>
      <c r="K64" s="56"/>
      <c r="L64" s="56"/>
      <c r="M64" s="56"/>
      <c r="N64" s="56"/>
      <c r="O64" s="56"/>
      <c r="P64" s="56"/>
      <c r="Q64" s="56"/>
      <c r="R64" s="56"/>
      <c r="S64" s="56"/>
      <c r="T64" s="56"/>
      <c r="U64" s="56"/>
      <c r="V64" s="56"/>
      <c r="W64" s="56"/>
      <c r="X64" s="56"/>
    </row>
    <row r="65" spans="1:24">
      <c r="A65" s="56"/>
      <c r="B65" s="56"/>
      <c r="C65" s="56"/>
      <c r="D65" s="56"/>
      <c r="E65" s="56"/>
      <c r="F65" s="56"/>
      <c r="G65" s="56"/>
      <c r="H65" s="56"/>
      <c r="I65" s="56"/>
      <c r="J65" s="56"/>
      <c r="K65" s="56"/>
      <c r="L65" s="56"/>
      <c r="M65" s="56"/>
      <c r="N65" s="56"/>
      <c r="O65" s="56"/>
      <c r="P65" s="56"/>
      <c r="Q65" s="56"/>
      <c r="R65" s="56"/>
      <c r="S65" s="56"/>
      <c r="T65" s="56"/>
      <c r="U65" s="56"/>
      <c r="V65" s="56"/>
      <c r="W65" s="56"/>
      <c r="X65" s="56"/>
    </row>
    <row r="66" spans="1:24">
      <c r="A66" s="56"/>
      <c r="B66" s="56"/>
      <c r="C66" s="56"/>
      <c r="D66" s="56"/>
      <c r="E66" s="56"/>
      <c r="F66" s="56"/>
      <c r="G66" s="56"/>
      <c r="H66" s="56"/>
      <c r="I66" s="56"/>
      <c r="J66" s="56"/>
      <c r="K66" s="56"/>
      <c r="L66" s="56"/>
      <c r="M66" s="56"/>
      <c r="N66" s="56"/>
      <c r="O66" s="56"/>
      <c r="P66" s="56"/>
      <c r="Q66" s="56"/>
      <c r="R66" s="56"/>
      <c r="S66" s="56"/>
      <c r="T66" s="56"/>
      <c r="U66" s="56"/>
      <c r="V66" s="56"/>
      <c r="W66" s="56"/>
      <c r="X66" s="56"/>
    </row>
    <row r="67" spans="1:24">
      <c r="A67" s="56"/>
      <c r="B67" s="56"/>
      <c r="C67" s="56"/>
      <c r="D67" s="56"/>
      <c r="E67" s="56"/>
      <c r="F67" s="56"/>
      <c r="G67" s="56"/>
      <c r="H67" s="56"/>
      <c r="I67" s="56"/>
      <c r="J67" s="56"/>
      <c r="K67" s="56"/>
      <c r="L67" s="56"/>
      <c r="M67" s="56"/>
      <c r="N67" s="56"/>
      <c r="O67" s="56"/>
      <c r="P67" s="56"/>
      <c r="Q67" s="56"/>
      <c r="R67" s="56"/>
      <c r="S67" s="56"/>
      <c r="T67" s="56"/>
      <c r="U67" s="56"/>
      <c r="V67" s="56"/>
      <c r="W67" s="56"/>
      <c r="X67" s="56"/>
    </row>
    <row r="68" spans="1:24">
      <c r="A68" s="56" t="s">
        <v>63</v>
      </c>
      <c r="B68" s="56"/>
      <c r="C68" s="56"/>
      <c r="D68" s="56"/>
      <c r="E68" s="56"/>
      <c r="F68" s="56"/>
      <c r="G68" s="56"/>
      <c r="H68" s="56"/>
      <c r="I68" s="56"/>
      <c r="J68" s="56"/>
      <c r="K68" s="56"/>
      <c r="L68" s="56"/>
      <c r="M68" s="56"/>
      <c r="N68" s="56"/>
      <c r="O68" s="56"/>
      <c r="P68" s="56"/>
      <c r="Q68" s="56"/>
      <c r="R68" s="56"/>
      <c r="S68" s="56"/>
      <c r="T68" s="56"/>
      <c r="U68" s="56"/>
      <c r="V68" s="56"/>
      <c r="W68" s="56"/>
      <c r="X68" s="56"/>
    </row>
    <row r="69" spans="1:24">
      <c r="A69" s="56"/>
      <c r="B69" s="56"/>
      <c r="C69" s="56"/>
      <c r="D69" s="56"/>
      <c r="E69" s="56"/>
      <c r="F69" s="56"/>
      <c r="G69" s="56"/>
      <c r="H69" s="56"/>
      <c r="I69" s="56"/>
      <c r="J69" s="56"/>
      <c r="K69" s="56"/>
      <c r="L69" s="56"/>
      <c r="M69" s="56"/>
      <c r="N69" s="56"/>
      <c r="O69" s="56"/>
      <c r="P69" s="56"/>
      <c r="Q69" s="56"/>
      <c r="R69" s="56"/>
      <c r="S69" s="56"/>
      <c r="T69" s="56"/>
      <c r="U69" s="56"/>
      <c r="V69" s="56"/>
      <c r="W69" s="56"/>
      <c r="X69" s="56"/>
    </row>
    <row r="70" spans="1:24">
      <c r="A70" s="56" t="s">
        <v>64</v>
      </c>
      <c r="B70" s="56"/>
      <c r="C70" s="56"/>
      <c r="D70" s="56"/>
      <c r="E70" s="56"/>
      <c r="F70" s="56"/>
      <c r="G70" s="56"/>
      <c r="H70" s="56"/>
      <c r="I70" s="56"/>
      <c r="J70" s="56"/>
      <c r="K70" s="56"/>
      <c r="L70" s="56"/>
      <c r="M70" s="56"/>
      <c r="N70" s="56"/>
      <c r="O70" s="56"/>
      <c r="P70" s="56"/>
      <c r="Q70" s="56"/>
      <c r="R70" s="56"/>
      <c r="S70" s="56"/>
      <c r="T70" s="56"/>
      <c r="U70" s="56"/>
      <c r="V70" s="56"/>
      <c r="W70" s="56"/>
      <c r="X70" s="56"/>
    </row>
    <row r="71" spans="1:24">
      <c r="A71" s="56"/>
      <c r="B71" s="56"/>
      <c r="C71" s="56"/>
      <c r="D71" s="56"/>
      <c r="E71" s="56"/>
      <c r="F71" s="56"/>
      <c r="G71" s="56"/>
      <c r="H71" s="56"/>
      <c r="I71" s="56"/>
      <c r="J71" s="56"/>
      <c r="K71" s="56"/>
      <c r="L71" s="56"/>
      <c r="M71" s="56"/>
      <c r="N71" s="56"/>
      <c r="O71" s="56"/>
      <c r="P71" s="56"/>
      <c r="Q71" s="56"/>
      <c r="R71" s="56"/>
      <c r="S71" s="56"/>
      <c r="T71" s="56"/>
      <c r="U71" s="56"/>
      <c r="V71" s="56"/>
      <c r="W71" s="56"/>
      <c r="X71" s="56"/>
    </row>
    <row r="72" spans="1:24">
      <c r="A72" s="53"/>
    </row>
    <row r="73" spans="1:24">
      <c r="J73" s="53" t="s">
        <v>46</v>
      </c>
    </row>
    <row r="75" spans="1:24">
      <c r="A75" s="49">
        <v>1</v>
      </c>
      <c r="B75" s="53" t="s">
        <v>65</v>
      </c>
    </row>
    <row r="76" spans="1:24">
      <c r="B76" s="56" t="s">
        <v>66</v>
      </c>
      <c r="C76" s="56"/>
      <c r="D76" s="56"/>
      <c r="E76" s="56"/>
      <c r="F76" s="56"/>
      <c r="G76" s="56"/>
      <c r="H76" s="56"/>
      <c r="I76" s="56"/>
      <c r="J76" s="56"/>
      <c r="K76" s="56"/>
      <c r="L76" s="56"/>
      <c r="M76" s="56"/>
      <c r="N76" s="56"/>
      <c r="O76" s="56"/>
      <c r="P76" s="56"/>
      <c r="Q76" s="56"/>
      <c r="R76" s="56"/>
      <c r="S76" s="56"/>
      <c r="T76" s="56"/>
      <c r="U76" s="56"/>
      <c r="V76" s="56"/>
      <c r="W76" s="56"/>
      <c r="X76" s="56"/>
    </row>
    <row r="77" spans="1:24">
      <c r="B77" s="56"/>
      <c r="C77" s="56"/>
      <c r="D77" s="56"/>
      <c r="E77" s="56"/>
      <c r="F77" s="56"/>
      <c r="G77" s="56"/>
      <c r="H77" s="56"/>
      <c r="I77" s="56"/>
      <c r="J77" s="56"/>
      <c r="K77" s="56"/>
      <c r="L77" s="56"/>
      <c r="M77" s="56"/>
      <c r="N77" s="56"/>
      <c r="O77" s="56"/>
      <c r="P77" s="56"/>
      <c r="Q77" s="56"/>
      <c r="R77" s="56"/>
      <c r="S77" s="56"/>
      <c r="T77" s="56"/>
      <c r="U77" s="56"/>
      <c r="V77" s="56"/>
      <c r="W77" s="56"/>
      <c r="X77" s="56"/>
    </row>
    <row r="78" spans="1:24">
      <c r="B78" s="56"/>
      <c r="C78" s="56"/>
      <c r="D78" s="56"/>
      <c r="E78" s="56"/>
      <c r="F78" s="56"/>
      <c r="G78" s="56"/>
      <c r="H78" s="56"/>
      <c r="I78" s="56"/>
      <c r="J78" s="56"/>
      <c r="K78" s="56"/>
      <c r="L78" s="56"/>
      <c r="M78" s="56"/>
      <c r="N78" s="56"/>
      <c r="O78" s="56"/>
      <c r="P78" s="56"/>
      <c r="Q78" s="56"/>
      <c r="R78" s="56"/>
      <c r="S78" s="56"/>
      <c r="T78" s="56"/>
      <c r="U78" s="56"/>
      <c r="V78" s="56"/>
      <c r="W78" s="56"/>
      <c r="X78" s="56"/>
    </row>
    <row r="79" spans="1:24">
      <c r="B79" s="56"/>
      <c r="C79" s="56"/>
      <c r="D79" s="56"/>
      <c r="E79" s="56"/>
      <c r="F79" s="56"/>
      <c r="G79" s="56"/>
      <c r="H79" s="56"/>
      <c r="I79" s="56"/>
      <c r="J79" s="56"/>
      <c r="K79" s="56"/>
      <c r="L79" s="56"/>
      <c r="M79" s="56"/>
      <c r="N79" s="56"/>
      <c r="O79" s="56"/>
      <c r="P79" s="56"/>
      <c r="Q79" s="56"/>
      <c r="R79" s="56"/>
      <c r="S79" s="56"/>
      <c r="T79" s="56"/>
      <c r="U79" s="56"/>
      <c r="V79" s="56"/>
      <c r="W79" s="56"/>
      <c r="X79" s="56"/>
    </row>
    <row r="80" spans="1:24">
      <c r="B80" s="56" t="s">
        <v>67</v>
      </c>
      <c r="C80" s="56"/>
      <c r="D80" s="56"/>
      <c r="E80" s="56"/>
      <c r="F80" s="56"/>
      <c r="G80" s="56"/>
      <c r="H80" s="56"/>
      <c r="I80" s="56"/>
      <c r="J80" s="56"/>
      <c r="K80" s="56"/>
      <c r="L80" s="56"/>
      <c r="M80" s="56"/>
      <c r="N80" s="56"/>
      <c r="O80" s="56"/>
      <c r="P80" s="56"/>
      <c r="Q80" s="56"/>
      <c r="R80" s="56"/>
      <c r="S80" s="56"/>
      <c r="T80" s="56"/>
      <c r="U80" s="56"/>
      <c r="V80" s="56"/>
      <c r="W80" s="56"/>
      <c r="X80" s="56"/>
    </row>
    <row r="81" spans="2:24">
      <c r="B81" s="56"/>
      <c r="C81" s="56"/>
      <c r="D81" s="56"/>
      <c r="E81" s="56"/>
      <c r="F81" s="56"/>
      <c r="G81" s="56"/>
      <c r="H81" s="56"/>
      <c r="I81" s="56"/>
      <c r="J81" s="56"/>
      <c r="K81" s="56"/>
      <c r="L81" s="56"/>
      <c r="M81" s="56"/>
      <c r="N81" s="56"/>
      <c r="O81" s="56"/>
      <c r="P81" s="56"/>
      <c r="Q81" s="56"/>
      <c r="R81" s="56"/>
      <c r="S81" s="56"/>
      <c r="T81" s="56"/>
      <c r="U81" s="56"/>
      <c r="V81" s="56"/>
      <c r="W81" s="56"/>
      <c r="X81" s="56"/>
    </row>
    <row r="82" spans="2:24">
      <c r="B82" s="56"/>
      <c r="C82" s="56"/>
      <c r="D82" s="56"/>
      <c r="E82" s="56"/>
      <c r="F82" s="56"/>
      <c r="G82" s="56"/>
      <c r="H82" s="56"/>
      <c r="I82" s="56"/>
      <c r="J82" s="56"/>
      <c r="K82" s="56"/>
      <c r="L82" s="56"/>
      <c r="M82" s="56"/>
      <c r="N82" s="56"/>
      <c r="O82" s="56"/>
      <c r="P82" s="56"/>
      <c r="Q82" s="56"/>
      <c r="R82" s="56"/>
      <c r="S82" s="56"/>
      <c r="T82" s="56"/>
      <c r="U82" s="56"/>
      <c r="V82" s="56"/>
      <c r="W82" s="56"/>
      <c r="X82" s="56"/>
    </row>
    <row r="83" spans="2:24">
      <c r="B83" s="56" t="s">
        <v>68</v>
      </c>
      <c r="C83" s="56"/>
      <c r="D83" s="56"/>
      <c r="E83" s="56"/>
      <c r="F83" s="56"/>
      <c r="G83" s="56"/>
      <c r="H83" s="56"/>
      <c r="I83" s="56"/>
      <c r="J83" s="56"/>
      <c r="K83" s="56"/>
      <c r="L83" s="56"/>
      <c r="M83" s="56"/>
      <c r="N83" s="56"/>
      <c r="O83" s="56"/>
      <c r="P83" s="56"/>
      <c r="Q83" s="56"/>
      <c r="R83" s="56"/>
      <c r="S83" s="56"/>
      <c r="T83" s="56"/>
      <c r="U83" s="56"/>
      <c r="V83" s="56"/>
      <c r="W83" s="56"/>
      <c r="X83" s="56"/>
    </row>
    <row r="84" spans="2:24">
      <c r="B84" s="56"/>
      <c r="C84" s="56"/>
      <c r="D84" s="56"/>
      <c r="E84" s="56"/>
      <c r="F84" s="56"/>
      <c r="G84" s="56"/>
      <c r="H84" s="56"/>
      <c r="I84" s="56"/>
      <c r="J84" s="56"/>
      <c r="K84" s="56"/>
      <c r="L84" s="56"/>
      <c r="M84" s="56"/>
      <c r="N84" s="56"/>
      <c r="O84" s="56"/>
      <c r="P84" s="56"/>
      <c r="Q84" s="56"/>
      <c r="R84" s="56"/>
      <c r="S84" s="56"/>
      <c r="T84" s="56"/>
      <c r="U84" s="56"/>
      <c r="V84" s="56"/>
      <c r="W84" s="56"/>
      <c r="X84" s="56"/>
    </row>
    <row r="85" spans="2:24">
      <c r="B85" s="56"/>
      <c r="C85" s="56"/>
      <c r="D85" s="56"/>
      <c r="E85" s="56"/>
      <c r="F85" s="56"/>
      <c r="G85" s="56"/>
      <c r="H85" s="56"/>
      <c r="I85" s="56"/>
      <c r="J85" s="56"/>
      <c r="K85" s="56"/>
      <c r="L85" s="56"/>
      <c r="M85" s="56"/>
      <c r="N85" s="56"/>
      <c r="O85" s="56"/>
      <c r="P85" s="56"/>
      <c r="Q85" s="56"/>
      <c r="R85" s="56"/>
      <c r="S85" s="56"/>
      <c r="T85" s="56"/>
      <c r="U85" s="56"/>
      <c r="V85" s="56"/>
      <c r="W85" s="56"/>
      <c r="X85" s="56"/>
    </row>
    <row r="86" spans="2:24">
      <c r="B86" s="56"/>
      <c r="C86" s="56"/>
      <c r="D86" s="56"/>
      <c r="E86" s="56"/>
      <c r="F86" s="56"/>
      <c r="G86" s="56"/>
      <c r="H86" s="56"/>
      <c r="I86" s="56"/>
      <c r="J86" s="56"/>
      <c r="K86" s="56"/>
      <c r="L86" s="56"/>
      <c r="M86" s="56"/>
      <c r="N86" s="56"/>
      <c r="O86" s="56"/>
      <c r="P86" s="56"/>
      <c r="Q86" s="56"/>
      <c r="R86" s="56"/>
      <c r="S86" s="56"/>
      <c r="T86" s="56"/>
      <c r="U86" s="56"/>
      <c r="V86" s="56"/>
      <c r="W86" s="56"/>
      <c r="X86" s="56"/>
    </row>
    <row r="87" spans="2:24">
      <c r="B87" s="56" t="s">
        <v>69</v>
      </c>
      <c r="C87" s="56"/>
      <c r="D87" s="56"/>
      <c r="E87" s="56"/>
      <c r="F87" s="56"/>
      <c r="G87" s="56"/>
      <c r="H87" s="56"/>
      <c r="I87" s="56"/>
      <c r="J87" s="56"/>
      <c r="K87" s="56"/>
      <c r="L87" s="56"/>
      <c r="M87" s="56"/>
      <c r="N87" s="56"/>
      <c r="O87" s="56"/>
      <c r="P87" s="56"/>
      <c r="Q87" s="56"/>
      <c r="R87" s="56"/>
      <c r="S87" s="56"/>
      <c r="T87" s="56"/>
      <c r="U87" s="56"/>
      <c r="V87" s="56"/>
      <c r="W87" s="56"/>
      <c r="X87" s="56"/>
    </row>
    <row r="88" spans="2:24">
      <c r="B88" s="56"/>
      <c r="C88" s="56"/>
      <c r="D88" s="56"/>
      <c r="E88" s="56"/>
      <c r="F88" s="56"/>
      <c r="G88" s="56"/>
      <c r="H88" s="56"/>
      <c r="I88" s="56"/>
      <c r="J88" s="56"/>
      <c r="K88" s="56"/>
      <c r="L88" s="56"/>
      <c r="M88" s="56"/>
      <c r="N88" s="56"/>
      <c r="O88" s="56"/>
      <c r="P88" s="56"/>
      <c r="Q88" s="56"/>
      <c r="R88" s="56"/>
      <c r="S88" s="56"/>
      <c r="T88" s="56"/>
      <c r="U88" s="56"/>
      <c r="V88" s="56"/>
      <c r="W88" s="56"/>
      <c r="X88" s="56"/>
    </row>
    <row r="89" spans="2:24">
      <c r="B89" s="56" t="s">
        <v>70</v>
      </c>
      <c r="C89" s="56"/>
      <c r="D89" s="56"/>
      <c r="E89" s="56"/>
      <c r="F89" s="56"/>
      <c r="G89" s="56"/>
      <c r="H89" s="56"/>
      <c r="I89" s="56"/>
      <c r="J89" s="56"/>
      <c r="K89" s="56"/>
      <c r="L89" s="56"/>
      <c r="M89" s="56"/>
      <c r="N89" s="56"/>
      <c r="O89" s="56"/>
      <c r="P89" s="56"/>
      <c r="Q89" s="56"/>
      <c r="R89" s="56"/>
      <c r="S89" s="56"/>
      <c r="T89" s="56"/>
      <c r="U89" s="56"/>
      <c r="V89" s="56"/>
      <c r="W89" s="56"/>
      <c r="X89" s="56"/>
    </row>
    <row r="90" spans="2:24">
      <c r="B90" s="56"/>
      <c r="C90" s="56"/>
      <c r="D90" s="56"/>
      <c r="E90" s="56"/>
      <c r="F90" s="56"/>
      <c r="G90" s="56"/>
      <c r="H90" s="56"/>
      <c r="I90" s="56"/>
      <c r="J90" s="56"/>
      <c r="K90" s="56"/>
      <c r="L90" s="56"/>
      <c r="M90" s="56"/>
      <c r="N90" s="56"/>
      <c r="O90" s="56"/>
      <c r="P90" s="56"/>
      <c r="Q90" s="56"/>
      <c r="R90" s="56"/>
      <c r="S90" s="56"/>
      <c r="T90" s="56"/>
      <c r="U90" s="56"/>
      <c r="V90" s="56"/>
      <c r="W90" s="56"/>
      <c r="X90" s="56"/>
    </row>
    <row r="91" spans="2:24">
      <c r="B91" s="56"/>
      <c r="C91" s="56"/>
      <c r="D91" s="56"/>
      <c r="E91" s="56"/>
      <c r="F91" s="56"/>
      <c r="G91" s="56"/>
      <c r="H91" s="56"/>
      <c r="I91" s="56"/>
      <c r="J91" s="56"/>
      <c r="K91" s="56"/>
      <c r="L91" s="56"/>
      <c r="M91" s="56"/>
      <c r="N91" s="56"/>
      <c r="O91" s="56"/>
      <c r="P91" s="56"/>
      <c r="Q91" s="56"/>
      <c r="R91" s="56"/>
      <c r="S91" s="56"/>
      <c r="T91" s="56"/>
      <c r="U91" s="56"/>
      <c r="V91" s="56"/>
      <c r="W91" s="56"/>
      <c r="X91" s="56"/>
    </row>
    <row r="92" spans="2:24">
      <c r="B92" s="56"/>
      <c r="C92" s="56"/>
      <c r="D92" s="56"/>
      <c r="E92" s="56"/>
      <c r="F92" s="56"/>
      <c r="G92" s="56"/>
      <c r="H92" s="56"/>
      <c r="I92" s="56"/>
      <c r="J92" s="56"/>
      <c r="K92" s="56"/>
      <c r="L92" s="56"/>
      <c r="M92" s="56"/>
      <c r="N92" s="56"/>
      <c r="O92" s="56"/>
      <c r="P92" s="56"/>
      <c r="Q92" s="56"/>
      <c r="R92" s="56"/>
      <c r="S92" s="56"/>
      <c r="T92" s="56"/>
      <c r="U92" s="56"/>
      <c r="V92" s="56"/>
      <c r="W92" s="56"/>
      <c r="X92" s="56"/>
    </row>
    <row r="93" spans="2:24">
      <c r="B93" s="55" t="s">
        <v>71</v>
      </c>
      <c r="C93" s="56" t="s">
        <v>72</v>
      </c>
      <c r="D93" s="56"/>
      <c r="E93" s="56"/>
      <c r="F93" s="56"/>
      <c r="G93" s="56"/>
      <c r="H93" s="56"/>
      <c r="I93" s="56"/>
      <c r="J93" s="56"/>
      <c r="K93" s="56"/>
      <c r="L93" s="56"/>
      <c r="M93" s="56"/>
      <c r="N93" s="56"/>
      <c r="O93" s="56"/>
      <c r="P93" s="56"/>
      <c r="Q93" s="56"/>
      <c r="R93" s="56"/>
      <c r="S93" s="56"/>
      <c r="T93" s="56"/>
      <c r="U93" s="56"/>
      <c r="V93" s="56"/>
      <c r="W93" s="56"/>
      <c r="X93" s="56"/>
    </row>
    <row r="94" spans="2:24">
      <c r="C94" s="56"/>
      <c r="D94" s="56"/>
      <c r="E94" s="56"/>
      <c r="F94" s="56"/>
      <c r="G94" s="56"/>
      <c r="H94" s="56"/>
      <c r="I94" s="56"/>
      <c r="J94" s="56"/>
      <c r="K94" s="56"/>
      <c r="L94" s="56"/>
      <c r="M94" s="56"/>
      <c r="N94" s="56"/>
      <c r="O94" s="56"/>
      <c r="P94" s="56"/>
      <c r="Q94" s="56"/>
      <c r="R94" s="56"/>
      <c r="S94" s="56"/>
      <c r="T94" s="56"/>
      <c r="U94" s="56"/>
      <c r="V94" s="56"/>
      <c r="W94" s="56"/>
      <c r="X94" s="56"/>
    </row>
    <row r="95" spans="2:24">
      <c r="B95" s="55" t="s">
        <v>73</v>
      </c>
      <c r="C95" s="56" t="s">
        <v>74</v>
      </c>
      <c r="D95" s="56"/>
      <c r="E95" s="56"/>
      <c r="F95" s="56"/>
      <c r="G95" s="56"/>
      <c r="H95" s="56"/>
      <c r="I95" s="56"/>
      <c r="J95" s="56"/>
      <c r="K95" s="56"/>
      <c r="L95" s="56"/>
      <c r="M95" s="56"/>
      <c r="N95" s="56"/>
      <c r="O95" s="56"/>
      <c r="P95" s="56"/>
      <c r="Q95" s="56"/>
      <c r="R95" s="56"/>
      <c r="S95" s="56"/>
      <c r="T95" s="56"/>
      <c r="U95" s="56"/>
      <c r="V95" s="56"/>
      <c r="W95" s="56"/>
      <c r="X95" s="56"/>
    </row>
    <row r="96" spans="2:24">
      <c r="B96" s="55"/>
      <c r="C96" s="56"/>
      <c r="D96" s="56"/>
      <c r="E96" s="56"/>
      <c r="F96" s="56"/>
      <c r="G96" s="56"/>
      <c r="H96" s="56"/>
      <c r="I96" s="56"/>
      <c r="J96" s="56"/>
      <c r="K96" s="56"/>
      <c r="L96" s="56"/>
      <c r="M96" s="56"/>
      <c r="N96" s="56"/>
      <c r="O96" s="56"/>
      <c r="P96" s="56"/>
      <c r="Q96" s="56"/>
      <c r="R96" s="56"/>
      <c r="S96" s="56"/>
      <c r="T96" s="56"/>
      <c r="U96" s="56"/>
      <c r="V96" s="56"/>
      <c r="W96" s="56"/>
      <c r="X96" s="56"/>
    </row>
    <row r="97" spans="1:24">
      <c r="C97" s="56"/>
      <c r="D97" s="56"/>
      <c r="E97" s="56"/>
      <c r="F97" s="56"/>
      <c r="G97" s="56"/>
      <c r="H97" s="56"/>
      <c r="I97" s="56"/>
      <c r="J97" s="56"/>
      <c r="K97" s="56"/>
      <c r="L97" s="56"/>
      <c r="M97" s="56"/>
      <c r="N97" s="56"/>
      <c r="O97" s="56"/>
      <c r="P97" s="56"/>
      <c r="Q97" s="56"/>
      <c r="R97" s="56"/>
      <c r="S97" s="56"/>
      <c r="T97" s="56"/>
      <c r="U97" s="56"/>
      <c r="V97" s="56"/>
      <c r="W97" s="56"/>
      <c r="X97" s="56"/>
    </row>
    <row r="98" spans="1:24">
      <c r="B98" s="55" t="s">
        <v>75</v>
      </c>
      <c r="C98" s="56" t="s">
        <v>76</v>
      </c>
      <c r="D98" s="56"/>
      <c r="E98" s="56"/>
      <c r="F98" s="56"/>
      <c r="G98" s="56"/>
      <c r="H98" s="56"/>
      <c r="I98" s="56"/>
      <c r="J98" s="56"/>
      <c r="K98" s="56"/>
      <c r="L98" s="56"/>
      <c r="M98" s="56"/>
      <c r="N98" s="56"/>
      <c r="O98" s="56"/>
      <c r="P98" s="56"/>
      <c r="Q98" s="56"/>
      <c r="R98" s="56"/>
      <c r="S98" s="56"/>
      <c r="T98" s="56"/>
      <c r="U98" s="56"/>
      <c r="V98" s="56"/>
      <c r="W98" s="56"/>
      <c r="X98" s="56"/>
    </row>
    <row r="99" spans="1:24">
      <c r="C99" s="56"/>
      <c r="D99" s="56"/>
      <c r="E99" s="56"/>
      <c r="F99" s="56"/>
      <c r="G99" s="56"/>
      <c r="H99" s="56"/>
      <c r="I99" s="56"/>
      <c r="J99" s="56"/>
      <c r="K99" s="56"/>
      <c r="L99" s="56"/>
      <c r="M99" s="56"/>
      <c r="N99" s="56"/>
      <c r="O99" s="56"/>
      <c r="P99" s="56"/>
      <c r="Q99" s="56"/>
      <c r="R99" s="56"/>
      <c r="S99" s="56"/>
      <c r="T99" s="56"/>
      <c r="U99" s="56"/>
      <c r="V99" s="56"/>
      <c r="W99" s="56"/>
      <c r="X99" s="56"/>
    </row>
    <row r="100" spans="1:24">
      <c r="B100" s="55" t="s">
        <v>77</v>
      </c>
      <c r="C100" s="56" t="s">
        <v>78</v>
      </c>
      <c r="D100" s="56"/>
      <c r="E100" s="56"/>
      <c r="F100" s="56"/>
      <c r="G100" s="56"/>
      <c r="H100" s="56"/>
      <c r="I100" s="56"/>
      <c r="J100" s="56"/>
      <c r="K100" s="56"/>
      <c r="L100" s="56"/>
      <c r="M100" s="56"/>
      <c r="N100" s="56"/>
      <c r="O100" s="56"/>
      <c r="P100" s="56"/>
      <c r="Q100" s="56"/>
      <c r="R100" s="56"/>
      <c r="S100" s="56"/>
      <c r="T100" s="56"/>
      <c r="U100" s="56"/>
      <c r="V100" s="56"/>
      <c r="W100" s="56"/>
      <c r="X100" s="56"/>
    </row>
    <row r="101" spans="1:24">
      <c r="C101" s="56"/>
      <c r="D101" s="56"/>
      <c r="E101" s="56"/>
      <c r="F101" s="56"/>
      <c r="G101" s="56"/>
      <c r="H101" s="56"/>
      <c r="I101" s="56"/>
      <c r="J101" s="56"/>
      <c r="K101" s="56"/>
      <c r="L101" s="56"/>
      <c r="M101" s="56"/>
      <c r="N101" s="56"/>
      <c r="O101" s="56"/>
      <c r="P101" s="56"/>
      <c r="Q101" s="56"/>
      <c r="R101" s="56"/>
      <c r="S101" s="56"/>
      <c r="T101" s="56"/>
      <c r="U101" s="56"/>
      <c r="V101" s="56"/>
      <c r="W101" s="56"/>
      <c r="X101" s="56"/>
    </row>
    <row r="102" spans="1:24">
      <c r="C102" s="56"/>
      <c r="D102" s="56"/>
      <c r="E102" s="56"/>
      <c r="F102" s="56"/>
      <c r="G102" s="56"/>
      <c r="H102" s="56"/>
      <c r="I102" s="56"/>
      <c r="J102" s="56"/>
      <c r="K102" s="56"/>
      <c r="L102" s="56"/>
      <c r="M102" s="56"/>
      <c r="N102" s="56"/>
      <c r="O102" s="56"/>
      <c r="P102" s="56"/>
      <c r="Q102" s="56"/>
      <c r="R102" s="56"/>
      <c r="S102" s="56"/>
      <c r="T102" s="56"/>
      <c r="U102" s="56"/>
      <c r="V102" s="56"/>
      <c r="W102" s="56"/>
      <c r="X102" s="56"/>
    </row>
    <row r="103" spans="1:24">
      <c r="C103" s="57"/>
      <c r="D103" s="57"/>
      <c r="E103" s="57"/>
      <c r="F103" s="57"/>
      <c r="G103" s="57"/>
      <c r="H103" s="57"/>
      <c r="I103" s="57"/>
      <c r="J103" s="57"/>
      <c r="K103" s="57"/>
      <c r="L103" s="57"/>
      <c r="M103" s="57"/>
      <c r="N103" s="57"/>
      <c r="O103" s="57"/>
      <c r="P103" s="57"/>
      <c r="Q103" s="57"/>
      <c r="R103" s="57"/>
      <c r="S103" s="57"/>
      <c r="T103" s="57"/>
      <c r="U103" s="57"/>
      <c r="V103" s="57"/>
      <c r="W103" s="57"/>
      <c r="X103" s="57"/>
    </row>
    <row r="104" spans="1:24">
      <c r="A104" s="49">
        <v>2</v>
      </c>
      <c r="B104" s="53" t="s">
        <v>79</v>
      </c>
    </row>
    <row r="105" spans="1:24">
      <c r="B105" s="56" t="s">
        <v>80</v>
      </c>
      <c r="C105" s="56"/>
      <c r="D105" s="56"/>
      <c r="E105" s="56"/>
      <c r="F105" s="56"/>
      <c r="G105" s="56"/>
      <c r="H105" s="56"/>
      <c r="I105" s="56"/>
      <c r="J105" s="56"/>
      <c r="K105" s="56"/>
      <c r="L105" s="56"/>
      <c r="M105" s="56"/>
      <c r="N105" s="56"/>
      <c r="O105" s="56"/>
      <c r="P105" s="56"/>
      <c r="Q105" s="56"/>
      <c r="R105" s="56"/>
      <c r="S105" s="56"/>
      <c r="T105" s="56"/>
      <c r="U105" s="56"/>
      <c r="V105" s="56"/>
      <c r="W105" s="56"/>
      <c r="X105" s="56"/>
    </row>
    <row r="106" spans="1:24">
      <c r="B106" s="56"/>
      <c r="C106" s="56"/>
      <c r="D106" s="56"/>
      <c r="E106" s="56"/>
      <c r="F106" s="56"/>
      <c r="G106" s="56"/>
      <c r="H106" s="56"/>
      <c r="I106" s="56"/>
      <c r="J106" s="56"/>
      <c r="K106" s="56"/>
      <c r="L106" s="56"/>
      <c r="M106" s="56"/>
      <c r="N106" s="56"/>
      <c r="O106" s="56"/>
      <c r="P106" s="56"/>
      <c r="Q106" s="56"/>
      <c r="R106" s="56"/>
      <c r="S106" s="56"/>
      <c r="T106" s="56"/>
      <c r="U106" s="56"/>
      <c r="V106" s="56"/>
      <c r="W106" s="56"/>
      <c r="X106" s="56"/>
    </row>
    <row r="107" spans="1:24">
      <c r="B107" s="56"/>
      <c r="C107" s="56"/>
      <c r="D107" s="56"/>
      <c r="E107" s="56"/>
      <c r="F107" s="56"/>
      <c r="G107" s="56"/>
      <c r="H107" s="56"/>
      <c r="I107" s="56"/>
      <c r="J107" s="56"/>
      <c r="K107" s="56"/>
      <c r="L107" s="56"/>
      <c r="M107" s="56"/>
      <c r="N107" s="56"/>
      <c r="O107" s="56"/>
      <c r="P107" s="56"/>
      <c r="Q107" s="56"/>
      <c r="R107" s="56"/>
      <c r="S107" s="56"/>
      <c r="T107" s="56"/>
      <c r="U107" s="56"/>
      <c r="V107" s="56"/>
      <c r="W107" s="56"/>
      <c r="X107" s="56"/>
    </row>
    <row r="108" spans="1:24">
      <c r="B108" s="56"/>
      <c r="C108" s="56"/>
      <c r="D108" s="56"/>
      <c r="E108" s="56"/>
      <c r="F108" s="56"/>
      <c r="G108" s="56"/>
      <c r="H108" s="56"/>
      <c r="I108" s="56"/>
      <c r="J108" s="56"/>
      <c r="K108" s="56"/>
      <c r="L108" s="56"/>
      <c r="M108" s="56"/>
      <c r="N108" s="56"/>
      <c r="O108" s="56"/>
      <c r="P108" s="56"/>
      <c r="Q108" s="56"/>
      <c r="R108" s="56"/>
      <c r="S108" s="56"/>
      <c r="T108" s="56"/>
      <c r="U108" s="56"/>
      <c r="V108" s="56"/>
      <c r="W108" s="56"/>
      <c r="X108" s="56"/>
    </row>
    <row r="109" spans="1:24">
      <c r="B109" s="53" t="s">
        <v>81</v>
      </c>
    </row>
    <row r="110" spans="1:24">
      <c r="B110" s="55" t="s">
        <v>71</v>
      </c>
      <c r="C110" s="56" t="s">
        <v>82</v>
      </c>
      <c r="D110" s="56"/>
      <c r="E110" s="56"/>
      <c r="F110" s="56"/>
      <c r="G110" s="56"/>
      <c r="H110" s="56"/>
      <c r="I110" s="56"/>
      <c r="J110" s="56"/>
      <c r="K110" s="56"/>
      <c r="L110" s="56"/>
      <c r="M110" s="56"/>
      <c r="N110" s="56"/>
      <c r="O110" s="56"/>
      <c r="P110" s="56"/>
      <c r="Q110" s="56"/>
      <c r="R110" s="56"/>
      <c r="S110" s="56"/>
      <c r="T110" s="56"/>
      <c r="U110" s="56"/>
      <c r="V110" s="56"/>
      <c r="W110" s="56"/>
      <c r="X110" s="56"/>
    </row>
    <row r="111" spans="1:24">
      <c r="B111" s="55"/>
      <c r="C111" s="56"/>
      <c r="D111" s="56"/>
      <c r="E111" s="56"/>
      <c r="F111" s="56"/>
      <c r="G111" s="56"/>
      <c r="H111" s="56"/>
      <c r="I111" s="56"/>
      <c r="J111" s="56"/>
      <c r="K111" s="56"/>
      <c r="L111" s="56"/>
      <c r="M111" s="56"/>
      <c r="N111" s="56"/>
      <c r="O111" s="56"/>
      <c r="P111" s="56"/>
      <c r="Q111" s="56"/>
      <c r="R111" s="56"/>
      <c r="S111" s="56"/>
      <c r="T111" s="56"/>
      <c r="U111" s="56"/>
      <c r="V111" s="56"/>
      <c r="W111" s="56"/>
      <c r="X111" s="56"/>
    </row>
    <row r="112" spans="1:24">
      <c r="B112" s="55" t="s">
        <v>73</v>
      </c>
      <c r="C112" s="56" t="s">
        <v>83</v>
      </c>
      <c r="D112" s="56"/>
      <c r="E112" s="56"/>
      <c r="F112" s="56"/>
      <c r="G112" s="56"/>
      <c r="H112" s="56"/>
      <c r="I112" s="56"/>
      <c r="J112" s="56"/>
      <c r="K112" s="56"/>
      <c r="L112" s="56"/>
      <c r="M112" s="56"/>
      <c r="N112" s="56"/>
      <c r="O112" s="56"/>
      <c r="P112" s="56"/>
      <c r="Q112" s="56"/>
      <c r="R112" s="56"/>
      <c r="S112" s="56"/>
      <c r="T112" s="56"/>
      <c r="U112" s="56"/>
      <c r="V112" s="56"/>
      <c r="W112" s="56"/>
      <c r="X112" s="56"/>
    </row>
    <row r="113" spans="1:24">
      <c r="B113" s="55"/>
      <c r="C113" s="56"/>
      <c r="D113" s="56"/>
      <c r="E113" s="56"/>
      <c r="F113" s="56"/>
      <c r="G113" s="56"/>
      <c r="H113" s="56"/>
      <c r="I113" s="56"/>
      <c r="J113" s="56"/>
      <c r="K113" s="56"/>
      <c r="L113" s="56"/>
      <c r="M113" s="56"/>
      <c r="N113" s="56"/>
      <c r="O113" s="56"/>
      <c r="P113" s="56"/>
      <c r="Q113" s="56"/>
      <c r="R113" s="56"/>
      <c r="S113" s="56"/>
      <c r="T113" s="56"/>
      <c r="U113" s="56"/>
      <c r="V113" s="56"/>
      <c r="W113" s="56"/>
      <c r="X113" s="56"/>
    </row>
    <row r="114" spans="1:24">
      <c r="C114" s="53" t="s">
        <v>84</v>
      </c>
      <c r="D114" s="53" t="s">
        <v>85</v>
      </c>
    </row>
    <row r="115" spans="1:24">
      <c r="C115" s="53" t="s">
        <v>86</v>
      </c>
      <c r="D115" s="53" t="s">
        <v>87</v>
      </c>
    </row>
    <row r="116" spans="1:24">
      <c r="B116" s="52" t="s">
        <v>75</v>
      </c>
      <c r="C116" s="53" t="s">
        <v>88</v>
      </c>
    </row>
    <row r="117" spans="1:24">
      <c r="B117" s="52" t="s">
        <v>77</v>
      </c>
      <c r="C117" s="56" t="s">
        <v>89</v>
      </c>
      <c r="D117" s="56"/>
      <c r="E117" s="56"/>
      <c r="F117" s="56"/>
      <c r="G117" s="56"/>
      <c r="H117" s="56"/>
      <c r="I117" s="56"/>
      <c r="J117" s="56"/>
      <c r="K117" s="56"/>
      <c r="L117" s="56"/>
      <c r="M117" s="56"/>
      <c r="N117" s="56"/>
      <c r="O117" s="56"/>
      <c r="P117" s="56"/>
      <c r="Q117" s="56"/>
      <c r="R117" s="56"/>
      <c r="S117" s="56"/>
      <c r="T117" s="56"/>
      <c r="U117" s="56"/>
      <c r="V117" s="56"/>
      <c r="W117" s="56"/>
      <c r="X117" s="56"/>
    </row>
    <row r="118" spans="1:24">
      <c r="C118" s="56"/>
      <c r="D118" s="56"/>
      <c r="E118" s="56"/>
      <c r="F118" s="56"/>
      <c r="G118" s="56"/>
      <c r="H118" s="56"/>
      <c r="I118" s="56"/>
      <c r="J118" s="56"/>
      <c r="K118" s="56"/>
      <c r="L118" s="56"/>
      <c r="M118" s="56"/>
      <c r="N118" s="56"/>
      <c r="O118" s="56"/>
      <c r="P118" s="56"/>
      <c r="Q118" s="56"/>
      <c r="R118" s="56"/>
      <c r="S118" s="56"/>
      <c r="T118" s="56"/>
      <c r="U118" s="56"/>
      <c r="V118" s="56"/>
      <c r="W118" s="56"/>
      <c r="X118" s="56"/>
    </row>
    <row r="119" spans="1:24">
      <c r="C119" s="57"/>
      <c r="D119" s="57"/>
      <c r="E119" s="57"/>
      <c r="F119" s="57"/>
      <c r="G119" s="57"/>
      <c r="H119" s="57"/>
      <c r="I119" s="57"/>
      <c r="J119" s="57"/>
      <c r="K119" s="57"/>
      <c r="L119" s="57"/>
      <c r="M119" s="57"/>
      <c r="N119" s="57"/>
      <c r="O119" s="57"/>
      <c r="P119" s="57"/>
      <c r="Q119" s="57"/>
      <c r="R119" s="57"/>
      <c r="S119" s="57"/>
      <c r="T119" s="57"/>
      <c r="U119" s="57"/>
      <c r="V119" s="57"/>
      <c r="W119" s="57"/>
      <c r="X119" s="57"/>
    </row>
    <row r="120" spans="1:24">
      <c r="A120" s="49">
        <v>3</v>
      </c>
      <c r="B120" s="53" t="s">
        <v>90</v>
      </c>
    </row>
    <row r="121" spans="1:24">
      <c r="B121" s="56" t="s">
        <v>91</v>
      </c>
      <c r="C121" s="56"/>
      <c r="D121" s="56"/>
      <c r="E121" s="56"/>
      <c r="F121" s="56"/>
      <c r="G121" s="56"/>
      <c r="H121" s="56"/>
      <c r="I121" s="56"/>
      <c r="J121" s="56"/>
      <c r="K121" s="56"/>
      <c r="L121" s="56"/>
      <c r="M121" s="56"/>
      <c r="N121" s="56"/>
      <c r="O121" s="56"/>
      <c r="P121" s="56"/>
      <c r="Q121" s="56"/>
      <c r="R121" s="56"/>
      <c r="S121" s="56"/>
      <c r="T121" s="56"/>
      <c r="U121" s="56"/>
      <c r="V121" s="56"/>
      <c r="W121" s="56"/>
      <c r="X121" s="56"/>
    </row>
    <row r="122" spans="1:24">
      <c r="B122" s="56"/>
      <c r="C122" s="56"/>
      <c r="D122" s="56"/>
      <c r="E122" s="56"/>
      <c r="F122" s="56"/>
      <c r="G122" s="56"/>
      <c r="H122" s="56"/>
      <c r="I122" s="56"/>
      <c r="J122" s="56"/>
      <c r="K122" s="56"/>
      <c r="L122" s="56"/>
      <c r="M122" s="56"/>
      <c r="N122" s="56"/>
      <c r="O122" s="56"/>
      <c r="P122" s="56"/>
      <c r="Q122" s="56"/>
      <c r="R122" s="56"/>
      <c r="S122" s="56"/>
      <c r="T122" s="56"/>
      <c r="U122" s="56"/>
      <c r="V122" s="56"/>
      <c r="W122" s="56"/>
      <c r="X122" s="56"/>
    </row>
    <row r="123" spans="1:24">
      <c r="B123" s="56"/>
      <c r="C123" s="56"/>
      <c r="D123" s="56"/>
      <c r="E123" s="56"/>
      <c r="F123" s="56"/>
      <c r="G123" s="56"/>
      <c r="H123" s="56"/>
      <c r="I123" s="56"/>
      <c r="J123" s="56"/>
      <c r="K123" s="56"/>
      <c r="L123" s="56"/>
      <c r="M123" s="56"/>
      <c r="N123" s="56"/>
      <c r="O123" s="56"/>
      <c r="P123" s="56"/>
      <c r="Q123" s="56"/>
      <c r="R123" s="56"/>
      <c r="S123" s="56"/>
      <c r="T123" s="56"/>
      <c r="U123" s="56"/>
      <c r="V123" s="56"/>
      <c r="W123" s="56"/>
      <c r="X123" s="56"/>
    </row>
    <row r="124" spans="1:24">
      <c r="B124" s="57"/>
      <c r="C124" s="57"/>
      <c r="D124" s="57"/>
      <c r="E124" s="57"/>
      <c r="F124" s="57"/>
      <c r="G124" s="57"/>
      <c r="H124" s="57"/>
      <c r="I124" s="57"/>
      <c r="J124" s="57"/>
      <c r="K124" s="57"/>
      <c r="L124" s="57"/>
      <c r="M124" s="57"/>
      <c r="N124" s="57"/>
      <c r="O124" s="57"/>
      <c r="P124" s="57"/>
      <c r="Q124" s="57"/>
      <c r="R124" s="57"/>
      <c r="S124" s="57"/>
      <c r="T124" s="57"/>
      <c r="U124" s="57"/>
      <c r="V124" s="57"/>
      <c r="W124" s="57"/>
      <c r="X124" s="57"/>
    </row>
    <row r="125" spans="1:24">
      <c r="A125" s="49">
        <v>4</v>
      </c>
      <c r="B125" s="53" t="s">
        <v>92</v>
      </c>
    </row>
    <row r="126" spans="1:24">
      <c r="B126" s="56" t="s">
        <v>93</v>
      </c>
      <c r="C126" s="56"/>
      <c r="D126" s="56"/>
      <c r="E126" s="56"/>
      <c r="F126" s="56"/>
      <c r="G126" s="56"/>
      <c r="H126" s="56"/>
      <c r="I126" s="56"/>
      <c r="J126" s="56"/>
      <c r="K126" s="56"/>
      <c r="L126" s="56"/>
      <c r="M126" s="56"/>
      <c r="N126" s="56"/>
      <c r="O126" s="56"/>
      <c r="P126" s="56"/>
      <c r="Q126" s="56"/>
      <c r="R126" s="56"/>
      <c r="S126" s="56"/>
      <c r="T126" s="56"/>
      <c r="U126" s="56"/>
      <c r="V126" s="56"/>
      <c r="W126" s="56"/>
      <c r="X126" s="56"/>
    </row>
    <row r="127" spans="1:24">
      <c r="B127" s="56"/>
      <c r="C127" s="56"/>
      <c r="D127" s="56"/>
      <c r="E127" s="56"/>
      <c r="F127" s="56"/>
      <c r="G127" s="56"/>
      <c r="H127" s="56"/>
      <c r="I127" s="56"/>
      <c r="J127" s="56"/>
      <c r="K127" s="56"/>
      <c r="L127" s="56"/>
      <c r="M127" s="56"/>
      <c r="N127" s="56"/>
      <c r="O127" s="56"/>
      <c r="P127" s="56"/>
      <c r="Q127" s="56"/>
      <c r="R127" s="56"/>
      <c r="S127" s="56"/>
      <c r="T127" s="56"/>
      <c r="U127" s="56"/>
      <c r="V127" s="56"/>
      <c r="W127" s="56"/>
      <c r="X127" s="56"/>
    </row>
    <row r="128" spans="1:24">
      <c r="B128" s="56"/>
      <c r="C128" s="56"/>
      <c r="D128" s="56"/>
      <c r="E128" s="56"/>
      <c r="F128" s="56"/>
      <c r="G128" s="56"/>
      <c r="H128" s="56"/>
      <c r="I128" s="56"/>
      <c r="J128" s="56"/>
      <c r="K128" s="56"/>
      <c r="L128" s="56"/>
      <c r="M128" s="56"/>
      <c r="N128" s="56"/>
      <c r="O128" s="56"/>
      <c r="P128" s="56"/>
      <c r="Q128" s="56"/>
      <c r="R128" s="56"/>
      <c r="S128" s="56"/>
      <c r="T128" s="56"/>
      <c r="U128" s="56"/>
      <c r="V128" s="56"/>
      <c r="W128" s="56"/>
      <c r="X128" s="56"/>
    </row>
    <row r="129" spans="2:24">
      <c r="B129" s="56"/>
      <c r="C129" s="56"/>
      <c r="D129" s="56"/>
      <c r="E129" s="56"/>
      <c r="F129" s="56"/>
      <c r="G129" s="56"/>
      <c r="H129" s="56"/>
      <c r="I129" s="56"/>
      <c r="J129" s="56"/>
      <c r="K129" s="56"/>
      <c r="L129" s="56"/>
      <c r="M129" s="56"/>
      <c r="N129" s="56"/>
      <c r="O129" s="56"/>
      <c r="P129" s="56"/>
      <c r="Q129" s="56"/>
      <c r="R129" s="56"/>
      <c r="S129" s="56"/>
      <c r="T129" s="56"/>
      <c r="U129" s="56"/>
      <c r="V129" s="56"/>
      <c r="W129" s="56"/>
      <c r="X129" s="56"/>
    </row>
    <row r="130" spans="2:24">
      <c r="B130" s="56"/>
      <c r="C130" s="56"/>
      <c r="D130" s="56"/>
      <c r="E130" s="56"/>
      <c r="F130" s="56"/>
      <c r="G130" s="56"/>
      <c r="H130" s="56"/>
      <c r="I130" s="56"/>
      <c r="J130" s="56"/>
      <c r="K130" s="56"/>
      <c r="L130" s="56"/>
      <c r="M130" s="56"/>
      <c r="N130" s="56"/>
      <c r="O130" s="56"/>
      <c r="P130" s="56"/>
      <c r="Q130" s="56"/>
      <c r="R130" s="56"/>
      <c r="S130" s="56"/>
      <c r="T130" s="56"/>
      <c r="U130" s="56"/>
      <c r="V130" s="56"/>
      <c r="W130" s="56"/>
      <c r="X130" s="56"/>
    </row>
    <row r="131" spans="2:24">
      <c r="B131" s="56"/>
      <c r="C131" s="56"/>
      <c r="D131" s="56"/>
      <c r="E131" s="56"/>
      <c r="F131" s="56"/>
      <c r="G131" s="56"/>
      <c r="H131" s="56"/>
      <c r="I131" s="56"/>
      <c r="J131" s="56"/>
      <c r="K131" s="56"/>
      <c r="L131" s="56"/>
      <c r="M131" s="56"/>
      <c r="N131" s="56"/>
      <c r="O131" s="56"/>
      <c r="P131" s="56"/>
      <c r="Q131" s="56"/>
      <c r="R131" s="56"/>
      <c r="S131" s="56"/>
      <c r="T131" s="56"/>
      <c r="U131" s="56"/>
      <c r="V131" s="56"/>
      <c r="W131" s="56"/>
      <c r="X131" s="56"/>
    </row>
    <row r="132" spans="2:24">
      <c r="B132" s="56"/>
      <c r="C132" s="56"/>
      <c r="D132" s="56"/>
      <c r="E132" s="56"/>
      <c r="F132" s="56"/>
      <c r="G132" s="56"/>
      <c r="H132" s="56"/>
      <c r="I132" s="56"/>
      <c r="J132" s="56"/>
      <c r="K132" s="56"/>
      <c r="L132" s="56"/>
      <c r="M132" s="56"/>
      <c r="N132" s="56"/>
      <c r="O132" s="56"/>
      <c r="P132" s="56"/>
      <c r="Q132" s="56"/>
      <c r="R132" s="56"/>
      <c r="S132" s="56"/>
      <c r="T132" s="56"/>
      <c r="U132" s="56"/>
      <c r="V132" s="56"/>
      <c r="W132" s="56"/>
      <c r="X132" s="56"/>
    </row>
  </sheetData>
  <mergeCells count="25">
    <mergeCell ref="B126:X132"/>
    <mergeCell ref="C100:X102"/>
    <mergeCell ref="B105:X108"/>
    <mergeCell ref="C110:X111"/>
    <mergeCell ref="C112:X113"/>
    <mergeCell ref="C117:X118"/>
    <mergeCell ref="B121:X123"/>
    <mergeCell ref="B83:X86"/>
    <mergeCell ref="B87:X88"/>
    <mergeCell ref="B89:X92"/>
    <mergeCell ref="C93:X94"/>
    <mergeCell ref="C95:X97"/>
    <mergeCell ref="C98:X99"/>
    <mergeCell ref="A42:X43"/>
    <mergeCell ref="A63:X67"/>
    <mergeCell ref="A68:X69"/>
    <mergeCell ref="A70:X71"/>
    <mergeCell ref="B76:X79"/>
    <mergeCell ref="B80:X82"/>
    <mergeCell ref="A8:X12"/>
    <mergeCell ref="A13:X14"/>
    <mergeCell ref="A23:X26"/>
    <mergeCell ref="A27:X29"/>
    <mergeCell ref="A30:X32"/>
    <mergeCell ref="A40:X41"/>
  </mergeCells>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sheetPr>
    <tabColor rgb="FF92D050"/>
  </sheetPr>
  <dimension ref="C1:AB43"/>
  <sheetViews>
    <sheetView showGridLines="0" view="pageBreakPreview" zoomScaleSheetLayoutView="100" workbookViewId="0">
      <selection activeCell="V3" sqref="V3:Y4"/>
    </sheetView>
  </sheetViews>
  <sheetFormatPr defaultRowHeight="13.5"/>
  <cols>
    <col min="1" max="2" width="1.5" customWidth="1"/>
    <col min="3" max="5" width="3.625" customWidth="1"/>
    <col min="6" max="7" width="7.625" customWidth="1"/>
    <col min="8" max="8" width="6" customWidth="1"/>
    <col min="9" max="10" width="6.62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9.37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3</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41699</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41700</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107</v>
      </c>
      <c r="Q10" s="59" t="s">
        <v>106</v>
      </c>
      <c r="R10" s="59"/>
      <c r="S10" s="59"/>
      <c r="T10" s="59"/>
      <c r="U10" s="59"/>
      <c r="V10" s="73"/>
    </row>
    <row r="11" spans="3:28" ht="25.5" customHeight="1">
      <c r="C11" s="105">
        <v>3</v>
      </c>
      <c r="D11" s="41">
        <f>DATE($V$36,$F$3,C11)</f>
        <v>41701</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41702</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41703</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41704</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41705</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41706</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41707</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41708</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41709</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41710</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41711</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41712</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41713</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41714</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41715</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41716</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41717</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41718</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41719</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41720</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41721</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41722</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41723</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41724</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41725</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41726</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41727</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41727</v>
      </c>
    </row>
    <row r="38" spans="3:22" ht="25.5" customHeight="1">
      <c r="C38" s="105">
        <f>IF(MONTH(V38)=$F$3,30,"")</f>
        <v>30</v>
      </c>
      <c r="D38" s="41">
        <f>IF(C38="","",DATE($V$36,$F$3,C38))</f>
        <v>41728</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41728</v>
      </c>
    </row>
    <row r="39" spans="3:22" ht="25.5" customHeight="1">
      <c r="C39" s="106">
        <f>IF(MONTH(V39)=$F$3,31,"")</f>
        <v>31</v>
      </c>
      <c r="D39" s="41">
        <f>IF(C39="","",DATE($V$36,$F$3,C39))</f>
        <v>41729</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41729</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F40:G40"/>
    <mergeCell ref="Q10:U12"/>
    <mergeCell ref="Y12:AB13"/>
    <mergeCell ref="Q13:U14"/>
    <mergeCell ref="Q15:U16"/>
    <mergeCell ref="Q17:U19"/>
    <mergeCell ref="R28:T28"/>
    <mergeCell ref="C6:C8"/>
    <mergeCell ref="D6:D8"/>
    <mergeCell ref="E6:E8"/>
    <mergeCell ref="L6:L8"/>
    <mergeCell ref="M6:M8"/>
    <mergeCell ref="N6:N8"/>
    <mergeCell ref="I7:K7"/>
    <mergeCell ref="I3:J3"/>
    <mergeCell ref="L3:M3"/>
    <mergeCell ref="Q3:R3"/>
    <mergeCell ref="V3:Y4"/>
    <mergeCell ref="K4:M4"/>
    <mergeCell ref="Q4:R4"/>
  </mergeCells>
  <phoneticPr fontId="1"/>
  <conditionalFormatting sqref="F9:G39">
    <cfRule type="cellIs" dxfId="6" priority="7" stopIfTrue="1" operator="equal">
      <formula>""</formula>
    </cfRule>
  </conditionalFormatting>
  <conditionalFormatting sqref="E9:E39">
    <cfRule type="cellIs" dxfId="5" priority="6" stopIfTrue="1" operator="notEqual">
      <formula>1</formula>
    </cfRule>
  </conditionalFormatting>
  <conditionalFormatting sqref="K9:K39">
    <cfRule type="expression" dxfId="4" priority="5" stopIfTrue="1">
      <formula>E9&lt;&gt;1</formula>
    </cfRule>
  </conditionalFormatting>
  <conditionalFormatting sqref="K10:K39">
    <cfRule type="expression" dxfId="3" priority="4" stopIfTrue="1">
      <formula>E10&lt;&gt;1</formula>
    </cfRule>
  </conditionalFormatting>
  <conditionalFormatting sqref="H9:H39">
    <cfRule type="expression" dxfId="2" priority="3">
      <formula>E9&lt;&gt;1</formula>
    </cfRule>
  </conditionalFormatting>
  <conditionalFormatting sqref="I9:I39">
    <cfRule type="expression" dxfId="1" priority="2">
      <formula>E9&lt;&gt;1</formula>
    </cfRule>
  </conditionalFormatting>
  <conditionalFormatting sqref="J9:J39">
    <cfRule type="expression" dxfId="0"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2.xml><?xml version="1.0" encoding="utf-8"?>
<worksheet xmlns="http://schemas.openxmlformats.org/spreadsheetml/2006/main" xmlns:r="http://schemas.openxmlformats.org/officeDocument/2006/relationships">
  <sheetPr>
    <tabColor rgb="FFFFFF00"/>
  </sheetPr>
  <dimension ref="C1:AB43"/>
  <sheetViews>
    <sheetView showGridLines="0" view="pageBreakPreview" zoomScaleSheetLayoutView="100" workbookViewId="0">
      <selection activeCell="V3" sqref="V3:Y4"/>
    </sheetView>
  </sheetViews>
  <sheetFormatPr defaultRowHeight="13.5"/>
  <cols>
    <col min="1" max="2" width="1.5" customWidth="1"/>
    <col min="3" max="3" width="3.625" customWidth="1"/>
    <col min="4" max="4" width="4.375" customWidth="1"/>
    <col min="5" max="5" width="3.625" customWidth="1"/>
    <col min="6" max="7" width="7.625" customWidth="1"/>
    <col min="8" max="8" width="5.875" customWidth="1"/>
    <col min="9" max="10" width="7.37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8.12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4</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41730</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41731</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108</v>
      </c>
      <c r="Q10" s="59" t="s">
        <v>106</v>
      </c>
      <c r="R10" s="59"/>
      <c r="S10" s="59"/>
      <c r="T10" s="59"/>
      <c r="U10" s="59"/>
      <c r="V10" s="73"/>
    </row>
    <row r="11" spans="3:28" ht="25.5" customHeight="1">
      <c r="C11" s="105">
        <v>3</v>
      </c>
      <c r="D11" s="41">
        <f>DATE($V$36,$F$3,C11)</f>
        <v>41732</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41733</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41734</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41735</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41736</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41737</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41738</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41739</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41740</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41741</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41742</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41743</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41744</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41745</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41746</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41747</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41748</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41749</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41750</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41751</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41752</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41753</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41754</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41755</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41756</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41757</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41758</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41758</v>
      </c>
    </row>
    <row r="38" spans="3:22" ht="25.5" customHeight="1">
      <c r="C38" s="105">
        <f>IF(MONTH(V38)=$F$3,30,"")</f>
        <v>30</v>
      </c>
      <c r="D38" s="41">
        <f>IF(C38="","",DATE($V$36,$F$3,C38))</f>
        <v>41759</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41759</v>
      </c>
    </row>
    <row r="39" spans="3:22" ht="25.5" customHeight="1">
      <c r="C39" s="106" t="str">
        <f>IF(MONTH(V39)=$F$3,31,"")</f>
        <v/>
      </c>
      <c r="D39" s="41" t="str">
        <f>IF(C39="","",DATE($V$36,$F$3,C39))</f>
        <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41760</v>
      </c>
    </row>
    <row r="40" spans="3:22" ht="25.5" customHeight="1">
      <c r="C40" s="128"/>
      <c r="D40" s="116"/>
      <c r="E40" s="117"/>
      <c r="F40" s="62" t="s">
        <v>119</v>
      </c>
      <c r="G40" s="64"/>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I7:K7"/>
    <mergeCell ref="V3:Y4"/>
    <mergeCell ref="E6:E8"/>
    <mergeCell ref="C6:C8"/>
    <mergeCell ref="Y12:AB13"/>
    <mergeCell ref="Q15:U16"/>
    <mergeCell ref="Q13:U14"/>
  </mergeCells>
  <phoneticPr fontId="1"/>
  <conditionalFormatting sqref="F9:G39">
    <cfRule type="cellIs" dxfId="90" priority="7" stopIfTrue="1" operator="equal">
      <formula>""</formula>
    </cfRule>
  </conditionalFormatting>
  <conditionalFormatting sqref="E9:E39">
    <cfRule type="cellIs" dxfId="89" priority="6" stopIfTrue="1" operator="notEqual">
      <formula>1</formula>
    </cfRule>
  </conditionalFormatting>
  <conditionalFormatting sqref="K9:K39">
    <cfRule type="expression" dxfId="88" priority="5" stopIfTrue="1">
      <formula>E9&lt;&gt;1</formula>
    </cfRule>
  </conditionalFormatting>
  <conditionalFormatting sqref="K10:K39">
    <cfRule type="expression" dxfId="87" priority="4" stopIfTrue="1">
      <formula>E10&lt;&gt;1</formula>
    </cfRule>
  </conditionalFormatting>
  <conditionalFormatting sqref="H9:H39">
    <cfRule type="expression" dxfId="86" priority="3">
      <formula>E9&lt;&gt;1</formula>
    </cfRule>
  </conditionalFormatting>
  <conditionalFormatting sqref="I9:I39">
    <cfRule type="expression" dxfId="85" priority="2">
      <formula>E9&lt;&gt;1</formula>
    </cfRule>
  </conditionalFormatting>
  <conditionalFormatting sqref="J9:J39">
    <cfRule type="expression" dxfId="84"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3.xml><?xml version="1.0" encoding="utf-8"?>
<worksheet xmlns="http://schemas.openxmlformats.org/spreadsheetml/2006/main" xmlns:r="http://schemas.openxmlformats.org/officeDocument/2006/relationships">
  <sheetPr>
    <tabColor rgb="FFFFFF00"/>
  </sheetPr>
  <dimension ref="C1:AB43"/>
  <sheetViews>
    <sheetView showGridLines="0" view="pageBreakPreview" zoomScaleSheetLayoutView="100" workbookViewId="0">
      <selection activeCell="V3" sqref="V3:Y4"/>
    </sheetView>
  </sheetViews>
  <sheetFormatPr defaultRowHeight="13.5"/>
  <cols>
    <col min="1" max="2" width="1.5" customWidth="1"/>
    <col min="3" max="5" width="3.625" customWidth="1"/>
    <col min="6" max="7" width="7.625" customWidth="1"/>
    <col min="8" max="8" width="5.875" customWidth="1"/>
    <col min="9" max="10" width="7.37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8.12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5</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41760</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41761</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108</v>
      </c>
      <c r="Q10" s="59" t="s">
        <v>106</v>
      </c>
      <c r="R10" s="59"/>
      <c r="S10" s="59"/>
      <c r="T10" s="59"/>
      <c r="U10" s="59"/>
      <c r="V10" s="73"/>
    </row>
    <row r="11" spans="3:28" ht="25.5" customHeight="1">
      <c r="C11" s="105">
        <v>3</v>
      </c>
      <c r="D11" s="41">
        <f>DATE($V$36,$F$3,C11)</f>
        <v>41762</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41763</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41764</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41765</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41766</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41767</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41768</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41769</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41770</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41771</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41772</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41773</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41774</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41775</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41776</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41777</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41778</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41779</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41780</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41781</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41782</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41783</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41784</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41785</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41786</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41787</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41788</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41788</v>
      </c>
    </row>
    <row r="38" spans="3:22" ht="25.5" customHeight="1">
      <c r="C38" s="105">
        <f>IF(MONTH(V38)=$F$3,30,"")</f>
        <v>30</v>
      </c>
      <c r="D38" s="41">
        <f>IF(C38="","",DATE($V$36,$F$3,C38))</f>
        <v>41789</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41789</v>
      </c>
    </row>
    <row r="39" spans="3:22" ht="25.5" customHeight="1">
      <c r="C39" s="106">
        <f>IF(MONTH(V39)=$F$3,31,"")</f>
        <v>31</v>
      </c>
      <c r="D39" s="41">
        <f>IF(C39="","",DATE($V$36,$F$3,C39))</f>
        <v>41790</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41790</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Q13:U14"/>
    <mergeCell ref="Y12:AB13"/>
    <mergeCell ref="Q15:U16"/>
    <mergeCell ref="V3:Y4"/>
    <mergeCell ref="I7:K7"/>
    <mergeCell ref="E6:E8"/>
    <mergeCell ref="C6:C8"/>
  </mergeCells>
  <phoneticPr fontId="1"/>
  <conditionalFormatting sqref="F9:G39">
    <cfRule type="cellIs" dxfId="13" priority="7" stopIfTrue="1" operator="equal">
      <formula>""</formula>
    </cfRule>
  </conditionalFormatting>
  <conditionalFormatting sqref="E9:E39">
    <cfRule type="cellIs" dxfId="12" priority="6" stopIfTrue="1" operator="notEqual">
      <formula>1</formula>
    </cfRule>
  </conditionalFormatting>
  <conditionalFormatting sqref="K9:K39">
    <cfRule type="expression" dxfId="11" priority="5" stopIfTrue="1">
      <formula>E9&lt;&gt;1</formula>
    </cfRule>
  </conditionalFormatting>
  <conditionalFormatting sqref="K10:K39">
    <cfRule type="expression" dxfId="10" priority="4" stopIfTrue="1">
      <formula>E10&lt;&gt;1</formula>
    </cfRule>
  </conditionalFormatting>
  <conditionalFormatting sqref="H9:H39">
    <cfRule type="expression" dxfId="9" priority="3">
      <formula>E9&lt;&gt;1</formula>
    </cfRule>
  </conditionalFormatting>
  <conditionalFormatting sqref="I9:I39">
    <cfRule type="expression" dxfId="8" priority="2">
      <formula>E9&lt;&gt;1</formula>
    </cfRule>
  </conditionalFormatting>
  <conditionalFormatting sqref="J9:J39">
    <cfRule type="expression" dxfId="7"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4.xml><?xml version="1.0" encoding="utf-8"?>
<worksheet xmlns="http://schemas.openxmlformats.org/spreadsheetml/2006/main" xmlns:r="http://schemas.openxmlformats.org/officeDocument/2006/relationships">
  <sheetPr>
    <tabColor rgb="FFFFFF00"/>
  </sheetPr>
  <dimension ref="C1:AB43"/>
  <sheetViews>
    <sheetView showGridLines="0" view="pageBreakPreview" zoomScaleSheetLayoutView="100" workbookViewId="0">
      <selection activeCell="V3" sqref="V3:Y4"/>
    </sheetView>
  </sheetViews>
  <sheetFormatPr defaultRowHeight="13.5"/>
  <cols>
    <col min="1" max="2" width="1.5" customWidth="1"/>
    <col min="3" max="5" width="3.625" customWidth="1"/>
    <col min="6" max="7" width="7.625" customWidth="1"/>
    <col min="8" max="8" width="5.875" customWidth="1"/>
    <col min="9" max="10" width="7.37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8.12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6</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41791</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41792</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108</v>
      </c>
      <c r="Q10" s="59" t="s">
        <v>106</v>
      </c>
      <c r="R10" s="59"/>
      <c r="S10" s="59"/>
      <c r="T10" s="59"/>
      <c r="U10" s="59"/>
      <c r="V10" s="73"/>
    </row>
    <row r="11" spans="3:28" ht="25.5" customHeight="1">
      <c r="C11" s="105">
        <v>3</v>
      </c>
      <c r="D11" s="41">
        <f>DATE($V$36,$F$3,C11)</f>
        <v>41793</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41794</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41795</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41796</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41797</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41798</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41799</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41800</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41801</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41802</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41803</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41804</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41805</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41806</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41807</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41808</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41809</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41810</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41811</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41812</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41813</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41814</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41815</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41816</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41817</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41818</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41819</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41819</v>
      </c>
    </row>
    <row r="38" spans="3:22" ht="25.5" customHeight="1">
      <c r="C38" s="105">
        <f>IF(MONTH(V38)=$F$3,30,"")</f>
        <v>30</v>
      </c>
      <c r="D38" s="41">
        <f>IF(C38="","",DATE($V$36,$F$3,C38))</f>
        <v>41820</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41820</v>
      </c>
    </row>
    <row r="39" spans="3:22" ht="25.5" customHeight="1">
      <c r="C39" s="106" t="str">
        <f>IF(MONTH(V39)=$F$3,31,"")</f>
        <v/>
      </c>
      <c r="D39" s="41" t="str">
        <f>IF(C39="","",DATE($V$36,$F$3,C39))</f>
        <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41821</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Q13:U14"/>
    <mergeCell ref="Y12:AB13"/>
    <mergeCell ref="Q15:U16"/>
    <mergeCell ref="V3:Y4"/>
    <mergeCell ref="I7:K7"/>
    <mergeCell ref="E6:E8"/>
    <mergeCell ref="C6:C8"/>
  </mergeCells>
  <phoneticPr fontId="1"/>
  <conditionalFormatting sqref="F9:G39">
    <cfRule type="cellIs" dxfId="20" priority="7" stopIfTrue="1" operator="equal">
      <formula>""</formula>
    </cfRule>
  </conditionalFormatting>
  <conditionalFormatting sqref="E9:E39">
    <cfRule type="cellIs" dxfId="19" priority="6" stopIfTrue="1" operator="notEqual">
      <formula>1</formula>
    </cfRule>
  </conditionalFormatting>
  <conditionalFormatting sqref="K9:K39">
    <cfRule type="expression" dxfId="18" priority="5" stopIfTrue="1">
      <formula>E9&lt;&gt;1</formula>
    </cfRule>
  </conditionalFormatting>
  <conditionalFormatting sqref="K10:K39">
    <cfRule type="expression" dxfId="17" priority="4" stopIfTrue="1">
      <formula>E10&lt;&gt;1</formula>
    </cfRule>
  </conditionalFormatting>
  <conditionalFormatting sqref="H9:H39">
    <cfRule type="expression" dxfId="16" priority="3">
      <formula>E9&lt;&gt;1</formula>
    </cfRule>
  </conditionalFormatting>
  <conditionalFormatting sqref="I9:I39">
    <cfRule type="expression" dxfId="15" priority="2">
      <formula>E9&lt;&gt;1</formula>
    </cfRule>
  </conditionalFormatting>
  <conditionalFormatting sqref="J9:J39">
    <cfRule type="expression" dxfId="14"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5.xml><?xml version="1.0" encoding="utf-8"?>
<worksheet xmlns="http://schemas.openxmlformats.org/spreadsheetml/2006/main" xmlns:r="http://schemas.openxmlformats.org/officeDocument/2006/relationships">
  <sheetPr>
    <tabColor rgb="FFFFFF00"/>
  </sheetPr>
  <dimension ref="C1:AB43"/>
  <sheetViews>
    <sheetView showGridLines="0" view="pageBreakPreview" zoomScaleSheetLayoutView="100" workbookViewId="0">
      <selection activeCell="V3" sqref="V3:Y4"/>
    </sheetView>
  </sheetViews>
  <sheetFormatPr defaultRowHeight="13.5"/>
  <cols>
    <col min="1" max="2" width="1.5" customWidth="1"/>
    <col min="3" max="5" width="3.625" customWidth="1"/>
    <col min="6" max="7" width="7.625" customWidth="1"/>
    <col min="8" max="8" width="5.875" customWidth="1"/>
    <col min="9" max="10" width="7.37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8.12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7</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41821</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41822</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108</v>
      </c>
      <c r="Q10" s="59" t="s">
        <v>106</v>
      </c>
      <c r="R10" s="59"/>
      <c r="S10" s="59"/>
      <c r="T10" s="59"/>
      <c r="U10" s="59"/>
      <c r="V10" s="73"/>
    </row>
    <row r="11" spans="3:28" ht="25.5" customHeight="1">
      <c r="C11" s="105">
        <v>3</v>
      </c>
      <c r="D11" s="41">
        <f>DATE($V$36,$F$3,C11)</f>
        <v>41823</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41824</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41825</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41826</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41827</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41828</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41829</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41830</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41831</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41832</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41833</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41834</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41835</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41836</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41837</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41838</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41839</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41840</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41841</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41842</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41843</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41844</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41845</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41846</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41847</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41848</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41849</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41849</v>
      </c>
    </row>
    <row r="38" spans="3:22" ht="25.5" customHeight="1">
      <c r="C38" s="105">
        <f>IF(MONTH(V38)=$F$3,30,"")</f>
        <v>30</v>
      </c>
      <c r="D38" s="41">
        <f>IF(C38="","",DATE($V$36,$F$3,C38))</f>
        <v>41850</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41850</v>
      </c>
    </row>
    <row r="39" spans="3:22" ht="25.5" customHeight="1">
      <c r="C39" s="106">
        <f>IF(MONTH(V39)=$F$3,31,"")</f>
        <v>31</v>
      </c>
      <c r="D39" s="41">
        <f>IF(C39="","",DATE($V$36,$F$3,C39))</f>
        <v>41851</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41851</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Q13:U14"/>
    <mergeCell ref="Y12:AB13"/>
    <mergeCell ref="Q15:U16"/>
    <mergeCell ref="V3:Y4"/>
    <mergeCell ref="I7:K7"/>
    <mergeCell ref="E6:E8"/>
    <mergeCell ref="C6:C8"/>
  </mergeCells>
  <phoneticPr fontId="1"/>
  <conditionalFormatting sqref="F9:G39">
    <cfRule type="cellIs" dxfId="27" priority="7" stopIfTrue="1" operator="equal">
      <formula>""</formula>
    </cfRule>
  </conditionalFormatting>
  <conditionalFormatting sqref="E9:E39">
    <cfRule type="cellIs" dxfId="26" priority="6" stopIfTrue="1" operator="notEqual">
      <formula>1</formula>
    </cfRule>
  </conditionalFormatting>
  <conditionalFormatting sqref="K9:K39">
    <cfRule type="expression" dxfId="25" priority="5" stopIfTrue="1">
      <formula>E9&lt;&gt;1</formula>
    </cfRule>
  </conditionalFormatting>
  <conditionalFormatting sqref="K10:K39">
    <cfRule type="expression" dxfId="24" priority="4" stopIfTrue="1">
      <formula>E10&lt;&gt;1</formula>
    </cfRule>
  </conditionalFormatting>
  <conditionalFormatting sqref="H9:H39">
    <cfRule type="expression" dxfId="23" priority="3">
      <formula>E9&lt;&gt;1</formula>
    </cfRule>
  </conditionalFormatting>
  <conditionalFormatting sqref="I9:I39">
    <cfRule type="expression" dxfId="22" priority="2">
      <formula>E9&lt;&gt;1</formula>
    </cfRule>
  </conditionalFormatting>
  <conditionalFormatting sqref="J9:J39">
    <cfRule type="expression" dxfId="21"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6.xml><?xml version="1.0" encoding="utf-8"?>
<worksheet xmlns="http://schemas.openxmlformats.org/spreadsheetml/2006/main" xmlns:r="http://schemas.openxmlformats.org/officeDocument/2006/relationships">
  <sheetPr>
    <tabColor rgb="FFFFFF00"/>
  </sheetPr>
  <dimension ref="C1:AB43"/>
  <sheetViews>
    <sheetView showGridLines="0" view="pageBreakPreview" zoomScaleSheetLayoutView="100" workbookViewId="0">
      <selection activeCell="V3" sqref="V3:Y4"/>
    </sheetView>
  </sheetViews>
  <sheetFormatPr defaultRowHeight="13.5"/>
  <cols>
    <col min="1" max="2" width="1.5" customWidth="1"/>
    <col min="3" max="5" width="3.625" customWidth="1"/>
    <col min="6" max="7" width="7.625" customWidth="1"/>
    <col min="8" max="8" width="5.875" customWidth="1"/>
    <col min="9" max="10" width="7.37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8.12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8</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41852</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41853</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108</v>
      </c>
      <c r="Q10" s="59" t="s">
        <v>106</v>
      </c>
      <c r="R10" s="59"/>
      <c r="S10" s="59"/>
      <c r="T10" s="59"/>
      <c r="U10" s="59"/>
      <c r="V10" s="73"/>
    </row>
    <row r="11" spans="3:28" ht="25.5" customHeight="1">
      <c r="C11" s="105">
        <v>3</v>
      </c>
      <c r="D11" s="41">
        <f>DATE($V$36,$F$3,C11)</f>
        <v>41854</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41855</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41856</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41857</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41858</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41859</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41860</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41861</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41862</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41863</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41864</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41865</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41866</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41867</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41868</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41869</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41870</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41871</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41872</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41873</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41874</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41875</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41876</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41877</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41878</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41879</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41880</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41880</v>
      </c>
    </row>
    <row r="38" spans="3:22" ht="25.5" customHeight="1">
      <c r="C38" s="105">
        <f>IF(MONTH(V38)=$F$3,30,"")</f>
        <v>30</v>
      </c>
      <c r="D38" s="41">
        <f>IF(C38="","",DATE($V$36,$F$3,C38))</f>
        <v>41881</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41881</v>
      </c>
    </row>
    <row r="39" spans="3:22" ht="25.5" customHeight="1">
      <c r="C39" s="106">
        <f>IF(MONTH(V39)=$F$3,31,"")</f>
        <v>31</v>
      </c>
      <c r="D39" s="41">
        <f>IF(C39="","",DATE($V$36,$F$3,C39))</f>
        <v>41882</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41882</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Q13:U14"/>
    <mergeCell ref="Y12:AB13"/>
    <mergeCell ref="Q15:U16"/>
    <mergeCell ref="V3:Y4"/>
    <mergeCell ref="I7:K7"/>
    <mergeCell ref="E6:E8"/>
    <mergeCell ref="C6:C8"/>
  </mergeCells>
  <phoneticPr fontId="1"/>
  <conditionalFormatting sqref="F9:G39">
    <cfRule type="cellIs" dxfId="34" priority="7" stopIfTrue="1" operator="equal">
      <formula>""</formula>
    </cfRule>
  </conditionalFormatting>
  <conditionalFormatting sqref="E9:E39">
    <cfRule type="cellIs" dxfId="33" priority="6" stopIfTrue="1" operator="notEqual">
      <formula>1</formula>
    </cfRule>
  </conditionalFormatting>
  <conditionalFormatting sqref="K9:K39">
    <cfRule type="expression" dxfId="32" priority="5" stopIfTrue="1">
      <formula>E9&lt;&gt;1</formula>
    </cfRule>
  </conditionalFormatting>
  <conditionalFormatting sqref="K10:K39">
    <cfRule type="expression" dxfId="31" priority="4" stopIfTrue="1">
      <formula>E10&lt;&gt;1</formula>
    </cfRule>
  </conditionalFormatting>
  <conditionalFormatting sqref="H9:H39">
    <cfRule type="expression" dxfId="30" priority="3">
      <formula>E9&lt;&gt;1</formula>
    </cfRule>
  </conditionalFormatting>
  <conditionalFormatting sqref="I9:I39">
    <cfRule type="expression" dxfId="29" priority="2">
      <formula>E9&lt;&gt;1</formula>
    </cfRule>
  </conditionalFormatting>
  <conditionalFormatting sqref="J9:J39">
    <cfRule type="expression" dxfId="28"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7.xml><?xml version="1.0" encoding="utf-8"?>
<worksheet xmlns="http://schemas.openxmlformats.org/spreadsheetml/2006/main" xmlns:r="http://schemas.openxmlformats.org/officeDocument/2006/relationships">
  <sheetPr>
    <tabColor rgb="FFFFFF00"/>
  </sheetPr>
  <dimension ref="C1:AB43"/>
  <sheetViews>
    <sheetView showGridLines="0" view="pageBreakPreview" zoomScaleSheetLayoutView="100" workbookViewId="0">
      <selection activeCell="V3" sqref="V3:Y4"/>
    </sheetView>
  </sheetViews>
  <sheetFormatPr defaultRowHeight="13.5"/>
  <cols>
    <col min="1" max="2" width="1.5" customWidth="1"/>
    <col min="3" max="5" width="3.625" customWidth="1"/>
    <col min="6" max="7" width="7.625" customWidth="1"/>
    <col min="8" max="8" width="5.875" customWidth="1"/>
    <col min="9" max="10" width="7.37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8.12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9</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41883</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41884</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108</v>
      </c>
      <c r="Q10" s="59" t="s">
        <v>106</v>
      </c>
      <c r="R10" s="59"/>
      <c r="S10" s="59"/>
      <c r="T10" s="59"/>
      <c r="U10" s="59"/>
      <c r="V10" s="73"/>
    </row>
    <row r="11" spans="3:28" ht="25.5" customHeight="1">
      <c r="C11" s="105">
        <v>3</v>
      </c>
      <c r="D11" s="41">
        <f>DATE($V$36,$F$3,C11)</f>
        <v>41885</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41886</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41887</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41888</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41889</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41890</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41891</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41892</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41893</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41894</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41895</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41896</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41897</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41898</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41899</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41900</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41901</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41902</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41903</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41904</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41905</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41906</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41907</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41908</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41909</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41910</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41911</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41911</v>
      </c>
    </row>
    <row r="38" spans="3:22" ht="25.5" customHeight="1">
      <c r="C38" s="105">
        <f>IF(MONTH(V38)=$F$3,30,"")</f>
        <v>30</v>
      </c>
      <c r="D38" s="41">
        <f>IF(C38="","",DATE($V$36,$F$3,C38))</f>
        <v>41912</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41912</v>
      </c>
    </row>
    <row r="39" spans="3:22" ht="25.5" customHeight="1">
      <c r="C39" s="106" t="str">
        <f>IF(MONTH(V39)=$F$3,31,"")</f>
        <v/>
      </c>
      <c r="D39" s="41" t="str">
        <f>IF(C39="","",DATE($V$36,$F$3,C39))</f>
        <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41913</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Q13:U14"/>
    <mergeCell ref="Y12:AB13"/>
    <mergeCell ref="Q15:U16"/>
    <mergeCell ref="V3:Y4"/>
    <mergeCell ref="I7:K7"/>
    <mergeCell ref="E6:E8"/>
    <mergeCell ref="C6:C8"/>
  </mergeCells>
  <phoneticPr fontId="1"/>
  <conditionalFormatting sqref="F9:G39">
    <cfRule type="cellIs" dxfId="41" priority="7" stopIfTrue="1" operator="equal">
      <formula>""</formula>
    </cfRule>
  </conditionalFormatting>
  <conditionalFormatting sqref="E9:E39">
    <cfRule type="cellIs" dxfId="40" priority="6" stopIfTrue="1" operator="notEqual">
      <formula>1</formula>
    </cfRule>
  </conditionalFormatting>
  <conditionalFormatting sqref="K9:K39">
    <cfRule type="expression" dxfId="39" priority="5" stopIfTrue="1">
      <formula>E9&lt;&gt;1</formula>
    </cfRule>
  </conditionalFormatting>
  <conditionalFormatting sqref="K10:K39">
    <cfRule type="expression" dxfId="38" priority="4" stopIfTrue="1">
      <formula>E10&lt;&gt;1</formula>
    </cfRule>
  </conditionalFormatting>
  <conditionalFormatting sqref="H9:H39">
    <cfRule type="expression" dxfId="37" priority="3">
      <formula>E9&lt;&gt;1</formula>
    </cfRule>
  </conditionalFormatting>
  <conditionalFormatting sqref="I9:I39">
    <cfRule type="expression" dxfId="36" priority="2">
      <formula>E9&lt;&gt;1</formula>
    </cfRule>
  </conditionalFormatting>
  <conditionalFormatting sqref="J9:J39">
    <cfRule type="expression" dxfId="35"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8.xml><?xml version="1.0" encoding="utf-8"?>
<worksheet xmlns="http://schemas.openxmlformats.org/spreadsheetml/2006/main" xmlns:r="http://schemas.openxmlformats.org/officeDocument/2006/relationships">
  <sheetPr>
    <tabColor rgb="FFFFFF00"/>
  </sheetPr>
  <dimension ref="C1:AB43"/>
  <sheetViews>
    <sheetView showGridLines="0" view="pageBreakPreview" topLeftCell="G1" zoomScaleSheetLayoutView="100" workbookViewId="0">
      <selection activeCell="V3" sqref="V3:Y4"/>
    </sheetView>
  </sheetViews>
  <sheetFormatPr defaultRowHeight="13.5"/>
  <cols>
    <col min="1" max="2" width="1.5" customWidth="1"/>
    <col min="3" max="5" width="3.625" customWidth="1"/>
    <col min="6" max="7" width="7.625" customWidth="1"/>
    <col min="8" max="8" width="5.875" customWidth="1"/>
    <col min="9" max="10" width="7.37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8.12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10</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41913</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41914</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108</v>
      </c>
      <c r="Q10" s="59" t="s">
        <v>106</v>
      </c>
      <c r="R10" s="59"/>
      <c r="S10" s="59"/>
      <c r="T10" s="59"/>
      <c r="U10" s="59"/>
      <c r="V10" s="73"/>
    </row>
    <row r="11" spans="3:28" ht="25.5" customHeight="1">
      <c r="C11" s="105">
        <v>3</v>
      </c>
      <c r="D11" s="41">
        <f>DATE($V$36,$F$3,C11)</f>
        <v>41915</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41916</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41917</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41918</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41919</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41920</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41921</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41922</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41923</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41924</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41925</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41926</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41927</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41928</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41929</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41930</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41931</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41932</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41933</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41934</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41935</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41936</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41937</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41938</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41939</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41940</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41941</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41941</v>
      </c>
    </row>
    <row r="38" spans="3:22" ht="25.5" customHeight="1">
      <c r="C38" s="105">
        <f>IF(MONTH(V38)=$F$3,30,"")</f>
        <v>30</v>
      </c>
      <c r="D38" s="41">
        <f>IF(C38="","",DATE($V$36,$F$3,C38))</f>
        <v>41942</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41942</v>
      </c>
    </row>
    <row r="39" spans="3:22" ht="25.5" customHeight="1">
      <c r="C39" s="106">
        <f>IF(MONTH(V39)=$F$3,31,"")</f>
        <v>31</v>
      </c>
      <c r="D39" s="41">
        <f>IF(C39="","",DATE($V$36,$F$3,C39))</f>
        <v>41943</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41943</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Q13:U14"/>
    <mergeCell ref="Y12:AB13"/>
    <mergeCell ref="Q15:U16"/>
    <mergeCell ref="V3:Y4"/>
    <mergeCell ref="I7:K7"/>
    <mergeCell ref="E6:E8"/>
    <mergeCell ref="C6:C8"/>
  </mergeCells>
  <phoneticPr fontId="1"/>
  <conditionalFormatting sqref="F9:G39">
    <cfRule type="cellIs" dxfId="48" priority="7" stopIfTrue="1" operator="equal">
      <formula>""</formula>
    </cfRule>
  </conditionalFormatting>
  <conditionalFormatting sqref="E9:E39">
    <cfRule type="cellIs" dxfId="47" priority="6" stopIfTrue="1" operator="notEqual">
      <formula>1</formula>
    </cfRule>
  </conditionalFormatting>
  <conditionalFormatting sqref="K9:K39">
    <cfRule type="expression" dxfId="46" priority="5" stopIfTrue="1">
      <formula>E9&lt;&gt;1</formula>
    </cfRule>
  </conditionalFormatting>
  <conditionalFormatting sqref="K10:K39">
    <cfRule type="expression" dxfId="45" priority="4" stopIfTrue="1">
      <formula>E10&lt;&gt;1</formula>
    </cfRule>
  </conditionalFormatting>
  <conditionalFormatting sqref="H9:H39">
    <cfRule type="expression" dxfId="44" priority="3">
      <formula>E9&lt;&gt;1</formula>
    </cfRule>
  </conditionalFormatting>
  <conditionalFormatting sqref="I9:I39">
    <cfRule type="expression" dxfId="43" priority="2">
      <formula>E9&lt;&gt;1</formula>
    </cfRule>
  </conditionalFormatting>
  <conditionalFormatting sqref="J9:J39">
    <cfRule type="expression" dxfId="42"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xl/worksheets/sheet9.xml><?xml version="1.0" encoding="utf-8"?>
<worksheet xmlns="http://schemas.openxmlformats.org/spreadsheetml/2006/main" xmlns:r="http://schemas.openxmlformats.org/officeDocument/2006/relationships">
  <sheetPr>
    <tabColor rgb="FFFFFF00"/>
  </sheetPr>
  <dimension ref="C1:AB43"/>
  <sheetViews>
    <sheetView showGridLines="0" view="pageBreakPreview" zoomScaleSheetLayoutView="100" workbookViewId="0">
      <selection activeCell="V3" sqref="V3:Y4"/>
    </sheetView>
  </sheetViews>
  <sheetFormatPr defaultRowHeight="13.5"/>
  <cols>
    <col min="1" max="2" width="1.5" customWidth="1"/>
    <col min="3" max="5" width="3.625" customWidth="1"/>
    <col min="6" max="7" width="7.625" customWidth="1"/>
    <col min="8" max="8" width="5.875" customWidth="1"/>
    <col min="9" max="10" width="7.375" customWidth="1"/>
    <col min="11" max="11" width="5.375" customWidth="1"/>
    <col min="12" max="12" width="3.375" customWidth="1"/>
    <col min="13" max="13" width="16.75" customWidth="1"/>
    <col min="14" max="14" width="5.75" customWidth="1"/>
    <col min="15" max="15" width="0.75" customWidth="1"/>
    <col min="16" max="16" width="4.5" style="4" customWidth="1"/>
    <col min="17" max="17" width="5.125" style="4" customWidth="1"/>
    <col min="18" max="18" width="4.25" style="4" customWidth="1"/>
    <col min="19" max="19" width="4.75" style="4" customWidth="1"/>
    <col min="20" max="20" width="4.625" style="4" customWidth="1"/>
    <col min="21" max="21" width="1.125" customWidth="1"/>
    <col min="22" max="22" width="8.125" customWidth="1"/>
    <col min="23" max="23" width="5" customWidth="1"/>
  </cols>
  <sheetData>
    <row r="1" spans="3:28" ht="21.75" customHeight="1">
      <c r="C1" s="147"/>
      <c r="D1" s="148" t="s">
        <v>109</v>
      </c>
      <c r="E1" s="147"/>
      <c r="F1" s="147"/>
      <c r="G1" s="149"/>
      <c r="H1" s="149"/>
      <c r="I1" s="149"/>
      <c r="J1" s="149"/>
      <c r="K1" s="149"/>
      <c r="L1" s="149"/>
      <c r="M1" s="149"/>
      <c r="N1" s="149"/>
      <c r="O1" s="149"/>
      <c r="P1" s="149"/>
      <c r="Q1" s="149"/>
      <c r="R1" s="149"/>
      <c r="S1" s="150"/>
      <c r="T1" s="150"/>
    </row>
    <row r="2" spans="3:28" ht="9.75" customHeight="1">
      <c r="C2" s="151"/>
      <c r="D2" s="151"/>
      <c r="E2" s="152"/>
      <c r="F2" s="147"/>
      <c r="G2" s="153"/>
      <c r="H2" s="147"/>
      <c r="I2" s="147"/>
      <c r="J2" s="154"/>
      <c r="K2" s="154"/>
      <c r="L2" s="147"/>
      <c r="M2" s="147"/>
      <c r="N2" s="154"/>
      <c r="O2" s="154"/>
      <c r="P2" s="155"/>
      <c r="Q2" s="155"/>
      <c r="R2" s="155"/>
      <c r="S2" s="155"/>
      <c r="T2" s="155"/>
    </row>
    <row r="3" spans="3:28" ht="18.75" customHeight="1">
      <c r="C3" s="156"/>
      <c r="D3" s="157"/>
      <c r="E3" s="157"/>
      <c r="F3" s="131">
        <v>11</v>
      </c>
      <c r="G3" s="158" t="s">
        <v>112</v>
      </c>
      <c r="H3" s="147"/>
      <c r="I3" s="159" t="str">
        <f>IF(基本事項!$C$8="","",基本事項!$C$8)</f>
        <v>南九州</v>
      </c>
      <c r="J3" s="159"/>
      <c r="K3" s="160" t="str">
        <f>基本事項!E8</f>
        <v>市立</v>
      </c>
      <c r="L3" s="161" t="str">
        <f>IF(基本事項!$F$8="","",基本事項!$F$8)</f>
        <v>時絵時絵時絵中</v>
      </c>
      <c r="M3" s="161"/>
      <c r="N3" s="162" t="s">
        <v>8</v>
      </c>
      <c r="O3" s="163"/>
      <c r="P3" s="164" t="s">
        <v>110</v>
      </c>
      <c r="Q3" s="165">
        <f>基本事項!G6</f>
        <v>0.34375</v>
      </c>
      <c r="R3" s="165"/>
      <c r="S3" s="155"/>
      <c r="T3" s="155"/>
      <c r="U3" s="4"/>
      <c r="V3" s="181" t="str">
        <f>IF($K$4="","←　「基本事項」シートに氏名等を入力してください！","")</f>
        <v/>
      </c>
      <c r="W3" s="181"/>
      <c r="X3" s="181"/>
      <c r="Y3" s="181"/>
    </row>
    <row r="4" spans="3:28" ht="20.25" customHeight="1">
      <c r="C4" s="156"/>
      <c r="D4" s="166"/>
      <c r="E4" s="166"/>
      <c r="F4" s="167"/>
      <c r="G4" s="156"/>
      <c r="H4" s="168" t="s">
        <v>10</v>
      </c>
      <c r="I4" s="169" t="str">
        <f>IF(基本事項!$C$10="","",基本事項!$C$10)</f>
        <v>栄養教諭</v>
      </c>
      <c r="J4" s="170" t="s">
        <v>9</v>
      </c>
      <c r="K4" s="161" t="str">
        <f>IF(基本事項!$F$10="","",基本事項!$F$10)</f>
        <v>天野春子</v>
      </c>
      <c r="L4" s="161"/>
      <c r="M4" s="161"/>
      <c r="N4" s="171"/>
      <c r="O4" s="171"/>
      <c r="P4" s="180" t="s">
        <v>111</v>
      </c>
      <c r="Q4" s="165">
        <f>基本事項!I6</f>
        <v>0.69791666666666663</v>
      </c>
      <c r="R4" s="165"/>
      <c r="S4" s="155"/>
      <c r="T4" s="155"/>
      <c r="V4" s="181"/>
      <c r="W4" s="181"/>
      <c r="X4" s="181"/>
      <c r="Y4" s="181"/>
    </row>
    <row r="5" spans="3:28" ht="17.25" customHeight="1">
      <c r="C5" s="147"/>
      <c r="D5" s="147"/>
      <c r="E5" s="172" t="s">
        <v>23</v>
      </c>
      <c r="F5" s="173"/>
      <c r="G5" s="174"/>
      <c r="H5" s="175"/>
      <c r="I5" s="176"/>
      <c r="J5" s="147"/>
      <c r="K5" s="147"/>
      <c r="L5" s="177" t="s">
        <v>22</v>
      </c>
      <c r="M5" s="178"/>
      <c r="N5" s="147"/>
      <c r="O5" s="147"/>
      <c r="P5" s="155"/>
      <c r="Q5" s="155"/>
      <c r="R5" s="155"/>
      <c r="S5" s="155"/>
      <c r="T5" s="155"/>
    </row>
    <row r="6" spans="3:28" ht="15.75" customHeight="1">
      <c r="C6" s="90" t="s">
        <v>0</v>
      </c>
      <c r="D6" s="90" t="s">
        <v>1</v>
      </c>
      <c r="E6" s="108" t="s">
        <v>12</v>
      </c>
      <c r="F6" s="103"/>
      <c r="G6" s="103"/>
      <c r="H6" s="93" t="s">
        <v>118</v>
      </c>
      <c r="I6" s="104"/>
      <c r="J6" s="104"/>
      <c r="K6" s="104"/>
      <c r="L6" s="96" t="s">
        <v>114</v>
      </c>
      <c r="M6" s="122" t="s">
        <v>121</v>
      </c>
      <c r="N6" s="125" t="s">
        <v>115</v>
      </c>
      <c r="O6" s="107"/>
      <c r="P6" s="79"/>
      <c r="Q6" s="78"/>
      <c r="R6" s="78"/>
      <c r="S6" s="78"/>
      <c r="T6" s="78"/>
      <c r="U6" s="78"/>
    </row>
    <row r="7" spans="3:28" ht="15.75" customHeight="1">
      <c r="C7" s="91"/>
      <c r="D7" s="91"/>
      <c r="E7" s="109"/>
      <c r="F7" s="95" t="s">
        <v>94</v>
      </c>
      <c r="G7" s="95" t="s">
        <v>95</v>
      </c>
      <c r="H7" s="92"/>
      <c r="I7" s="87" t="s">
        <v>113</v>
      </c>
      <c r="J7" s="87"/>
      <c r="K7" s="88"/>
      <c r="L7" s="97"/>
      <c r="M7" s="123"/>
      <c r="N7" s="126"/>
      <c r="O7" s="99"/>
      <c r="P7" s="81"/>
      <c r="Q7" s="79"/>
      <c r="R7" s="82"/>
      <c r="S7" s="82"/>
      <c r="T7" s="82"/>
      <c r="U7" s="82"/>
      <c r="V7" s="73"/>
    </row>
    <row r="8" spans="3:28" ht="44.25" customHeight="1">
      <c r="C8" s="77"/>
      <c r="D8" s="77"/>
      <c r="E8" s="110"/>
      <c r="F8" s="132" t="s">
        <v>123</v>
      </c>
      <c r="G8" s="133" t="s">
        <v>124</v>
      </c>
      <c r="H8" s="80"/>
      <c r="I8" s="86" t="s">
        <v>116</v>
      </c>
      <c r="J8" s="94" t="s">
        <v>117</v>
      </c>
      <c r="K8" s="89"/>
      <c r="L8" s="98"/>
      <c r="M8" s="124"/>
      <c r="N8" s="127"/>
      <c r="O8" s="99"/>
      <c r="P8" s="81"/>
      <c r="Q8" s="79"/>
      <c r="R8" s="82"/>
      <c r="S8" s="82"/>
      <c r="T8" s="82"/>
      <c r="U8" s="82"/>
      <c r="V8" s="73"/>
    </row>
    <row r="9" spans="3:28" ht="25.5" customHeight="1">
      <c r="C9" s="105">
        <v>1</v>
      </c>
      <c r="D9" s="41">
        <f>DATE($V$36,$F$3,C9)</f>
        <v>41944</v>
      </c>
      <c r="E9" s="83"/>
      <c r="F9" s="84"/>
      <c r="G9" s="85"/>
      <c r="H9" s="136" t="str">
        <f t="shared" ref="H9:H39" si="0">IF(COUNT(F9:G9)&lt;2,"",SUM(G9,-F9))</f>
        <v/>
      </c>
      <c r="I9" s="137" t="str">
        <f>IF(E9="","",IF(COUNT(F9:G9)&lt;2,0,MAX(0,($Q$3-F9))))</f>
        <v/>
      </c>
      <c r="J9" s="137" t="str">
        <f>IF(E9="","",IF(COUNT(F9:G9)&lt;2,0,MAX(0,G9-MAX(F9,$Q$4))))</f>
        <v/>
      </c>
      <c r="K9" s="138" t="str">
        <f t="shared" ref="K9:K39" si="1">IF(E9=1,SUM(I9,J9),H9)</f>
        <v/>
      </c>
      <c r="L9" s="105" t="str">
        <f>IF(K9="","",IF(K9&gt;3/24,"○",""))</f>
        <v/>
      </c>
      <c r="M9" s="146"/>
      <c r="N9" s="139" t="str">
        <f>IF(K9="","",SUM($K$9:K9))</f>
        <v/>
      </c>
      <c r="O9" s="100"/>
      <c r="P9" t="s">
        <v>96</v>
      </c>
      <c r="Q9" s="73"/>
      <c r="R9" s="73"/>
      <c r="S9" s="73"/>
      <c r="T9" s="73"/>
      <c r="U9" s="73"/>
      <c r="V9" s="73"/>
    </row>
    <row r="10" spans="3:28" ht="25.5" customHeight="1">
      <c r="C10" s="105">
        <v>2</v>
      </c>
      <c r="D10" s="41">
        <f>DATE($V$36,$F$3,C10)</f>
        <v>41945</v>
      </c>
      <c r="E10" s="83"/>
      <c r="F10" s="84"/>
      <c r="G10" s="85"/>
      <c r="H10" s="136" t="str">
        <f t="shared" si="0"/>
        <v/>
      </c>
      <c r="I10" s="137" t="str">
        <f>IF(E10="","",IF(COUNT(F10:G10)&lt;2,0,MAX(0,($Q$3-F10))))</f>
        <v/>
      </c>
      <c r="J10" s="137" t="str">
        <f>IF(E10="","",IF(COUNT(F10:G10)&lt;2,0,MAX(0,G10-MAX(F10,$Q$4))))</f>
        <v/>
      </c>
      <c r="K10" s="138" t="str">
        <f t="shared" si="1"/>
        <v/>
      </c>
      <c r="L10" s="105" t="str">
        <f t="shared" ref="L10:L39" si="2">IF(K10="","",IF(K10&gt;3/24,"○",""))</f>
        <v/>
      </c>
      <c r="M10" s="146"/>
      <c r="N10" s="139" t="str">
        <f>IF(K10="","",SUM($K$9:K10))</f>
        <v/>
      </c>
      <c r="O10" s="100"/>
      <c r="P10" s="76" t="s">
        <v>108</v>
      </c>
      <c r="Q10" s="59" t="s">
        <v>106</v>
      </c>
      <c r="R10" s="59"/>
      <c r="S10" s="59"/>
      <c r="T10" s="59"/>
      <c r="U10" s="59"/>
      <c r="V10" s="73"/>
    </row>
    <row r="11" spans="3:28" ht="25.5" customHeight="1">
      <c r="C11" s="105">
        <v>3</v>
      </c>
      <c r="D11" s="41">
        <f>DATE($V$36,$F$3,C11)</f>
        <v>41946</v>
      </c>
      <c r="E11" s="83"/>
      <c r="F11" s="84"/>
      <c r="G11" s="85"/>
      <c r="H11" s="136" t="str">
        <f t="shared" si="0"/>
        <v/>
      </c>
      <c r="I11" s="137" t="str">
        <f>IF(E11="","",IF(COUNT(F11:G11)&lt;2,0,MAX(0,($Q$3-F11))))</f>
        <v/>
      </c>
      <c r="J11" s="137" t="str">
        <f>IF(E11="","",IF(COUNT(F11:G11)&lt;2,0,MAX(0,G11-MAX(F11,$Q$4))))</f>
        <v/>
      </c>
      <c r="K11" s="138" t="str">
        <f t="shared" si="1"/>
        <v/>
      </c>
      <c r="L11" s="105" t="str">
        <f t="shared" si="2"/>
        <v/>
      </c>
      <c r="M11" s="146"/>
      <c r="N11" s="139" t="str">
        <f>IF(K11="","",SUM($K$9:K11))</f>
        <v/>
      </c>
      <c r="O11" s="100"/>
      <c r="Q11" s="59"/>
      <c r="R11" s="59"/>
      <c r="S11" s="59"/>
      <c r="T11" s="59"/>
      <c r="U11" s="59"/>
      <c r="V11" s="73"/>
    </row>
    <row r="12" spans="3:28" ht="25.5" customHeight="1">
      <c r="C12" s="105">
        <v>4</v>
      </c>
      <c r="D12" s="41">
        <f>DATE($V$36,$F$3,C12)</f>
        <v>41947</v>
      </c>
      <c r="E12" s="83"/>
      <c r="F12" s="84"/>
      <c r="G12" s="85"/>
      <c r="H12" s="136" t="str">
        <f t="shared" si="0"/>
        <v/>
      </c>
      <c r="I12" s="137" t="str">
        <f>IF(E12="","",IF(COUNT(F12:G12)&lt;2,0,MAX(0,($Q$3-F12))))</f>
        <v/>
      </c>
      <c r="J12" s="137" t="str">
        <f>IF(E12="","",IF(COUNT(F12:G12)&lt;2,0,MAX(0,G12-MAX(F12,$Q$4))))</f>
        <v/>
      </c>
      <c r="K12" s="138" t="str">
        <f t="shared" si="1"/>
        <v/>
      </c>
      <c r="L12" s="105" t="str">
        <f t="shared" si="2"/>
        <v/>
      </c>
      <c r="M12" s="146"/>
      <c r="N12" s="139" t="str">
        <f>IF(K12="","",SUM($K$9:K12))</f>
        <v/>
      </c>
      <c r="O12" s="100"/>
      <c r="Q12" s="59"/>
      <c r="R12" s="59"/>
      <c r="S12" s="59"/>
      <c r="T12" s="59"/>
      <c r="U12" s="59"/>
      <c r="V12" s="73"/>
      <c r="Y12" s="48"/>
      <c r="Z12" s="48"/>
      <c r="AA12" s="48"/>
      <c r="AB12" s="48"/>
    </row>
    <row r="13" spans="3:28" ht="25.5" customHeight="1">
      <c r="C13" s="105">
        <v>5</v>
      </c>
      <c r="D13" s="41">
        <f>DATE($V$36,$F$3,C13)</f>
        <v>41948</v>
      </c>
      <c r="E13" s="83"/>
      <c r="F13" s="84"/>
      <c r="G13" s="85"/>
      <c r="H13" s="136" t="str">
        <f t="shared" si="0"/>
        <v/>
      </c>
      <c r="I13" s="137" t="str">
        <f>IF(E13="","",IF(COUNT(F13:G13)&lt;2,0,MAX(0,($Q$3-F13))))</f>
        <v/>
      </c>
      <c r="J13" s="137" t="str">
        <f>IF(E13="","",IF(COUNT(F13:G13)&lt;2,0,MAX(0,G13-MAX(F13,$Q$4))))</f>
        <v/>
      </c>
      <c r="K13" s="140" t="str">
        <f t="shared" si="1"/>
        <v/>
      </c>
      <c r="L13" s="105" t="str">
        <f t="shared" si="2"/>
        <v/>
      </c>
      <c r="M13" s="146"/>
      <c r="N13" s="139" t="str">
        <f>IF(K13="","",SUM($K$9:K13))</f>
        <v/>
      </c>
      <c r="O13" s="100"/>
      <c r="P13" s="58" t="s">
        <v>97</v>
      </c>
      <c r="Q13" s="59" t="s">
        <v>98</v>
      </c>
      <c r="R13" s="59"/>
      <c r="S13" s="59"/>
      <c r="T13" s="59"/>
      <c r="U13" s="59"/>
      <c r="V13" s="73"/>
      <c r="Y13" s="48"/>
      <c r="Z13" s="48"/>
      <c r="AA13" s="48"/>
      <c r="AB13" s="48"/>
    </row>
    <row r="14" spans="3:28" ht="25.5" customHeight="1">
      <c r="C14" s="105">
        <v>6</v>
      </c>
      <c r="D14" s="41">
        <f>DATE($V$36,$F$3,C14)</f>
        <v>41949</v>
      </c>
      <c r="E14" s="83"/>
      <c r="F14" s="84"/>
      <c r="G14" s="85"/>
      <c r="H14" s="136" t="str">
        <f t="shared" si="0"/>
        <v/>
      </c>
      <c r="I14" s="137" t="str">
        <f>IF(E14="","",IF(COUNT(F14:G14)&lt;2,0,MAX(0,($Q$3-F14))))</f>
        <v/>
      </c>
      <c r="J14" s="137" t="str">
        <f>IF(E14="","",IF(COUNT(F14:G14)&lt;2,0,MAX(0,G14-MAX(F14,$Q$4))))</f>
        <v/>
      </c>
      <c r="K14" s="138" t="str">
        <f t="shared" si="1"/>
        <v/>
      </c>
      <c r="L14" s="105" t="str">
        <f t="shared" si="2"/>
        <v/>
      </c>
      <c r="M14" s="146"/>
      <c r="N14" s="139" t="str">
        <f>IF(K14="","",SUM($K$9:K14))</f>
        <v/>
      </c>
      <c r="O14" s="100"/>
      <c r="Q14" s="59"/>
      <c r="R14" s="59"/>
      <c r="S14" s="59"/>
      <c r="T14" s="59"/>
      <c r="U14" s="59"/>
      <c r="V14" s="73"/>
    </row>
    <row r="15" spans="3:28" ht="25.5" customHeight="1">
      <c r="C15" s="105">
        <v>7</v>
      </c>
      <c r="D15" s="41">
        <f>DATE($V$36,$F$3,C15)</f>
        <v>41950</v>
      </c>
      <c r="E15" s="83"/>
      <c r="F15" s="84"/>
      <c r="G15" s="85"/>
      <c r="H15" s="136" t="str">
        <f t="shared" si="0"/>
        <v/>
      </c>
      <c r="I15" s="137" t="str">
        <f>IF(E15="","",IF(COUNT(F15:G15)&lt;2,0,MAX(0,($Q$3-F15))))</f>
        <v/>
      </c>
      <c r="J15" s="137" t="str">
        <f>IF(E15="","",IF(COUNT(F15:G15)&lt;2,0,MAX(0,G15-MAX(F15,$Q$4))))</f>
        <v/>
      </c>
      <c r="K15" s="138" t="str">
        <f t="shared" si="1"/>
        <v/>
      </c>
      <c r="L15" s="105" t="str">
        <f t="shared" si="2"/>
        <v/>
      </c>
      <c r="M15" s="146"/>
      <c r="N15" s="139" t="str">
        <f>IF(K15="","",SUM($K$9:K15))</f>
        <v/>
      </c>
      <c r="O15" s="100"/>
      <c r="P15" s="58" t="s">
        <v>99</v>
      </c>
      <c r="Q15" s="59" t="s">
        <v>100</v>
      </c>
      <c r="R15" s="59"/>
      <c r="S15" s="59"/>
      <c r="T15" s="59"/>
      <c r="U15" s="59"/>
      <c r="V15" s="73"/>
      <c r="Y15" s="2"/>
    </row>
    <row r="16" spans="3:28" ht="25.5" customHeight="1">
      <c r="C16" s="105">
        <v>8</v>
      </c>
      <c r="D16" s="41">
        <f>DATE($V$36,$F$3,C16)</f>
        <v>41951</v>
      </c>
      <c r="E16" s="83"/>
      <c r="F16" s="84"/>
      <c r="G16" s="85"/>
      <c r="H16" s="136" t="str">
        <f t="shared" si="0"/>
        <v/>
      </c>
      <c r="I16" s="137" t="str">
        <f>IF(E16="","",IF(COUNT(F16:G16)&lt;2,0,MAX(0,($Q$3-F16))))</f>
        <v/>
      </c>
      <c r="J16" s="137" t="str">
        <f>IF(E16="","",IF(COUNT(F16:G16)&lt;2,0,MAX(0,G16-MAX(F16,$Q$4))))</f>
        <v/>
      </c>
      <c r="K16" s="138" t="str">
        <f t="shared" si="1"/>
        <v/>
      </c>
      <c r="L16" s="105" t="str">
        <f t="shared" si="2"/>
        <v/>
      </c>
      <c r="M16" s="146"/>
      <c r="N16" s="139" t="str">
        <f>IF(K16="","",SUM($K$9:K16))</f>
        <v/>
      </c>
      <c r="O16" s="100"/>
      <c r="Q16" s="59"/>
      <c r="R16" s="59"/>
      <c r="S16" s="59"/>
      <c r="T16" s="59"/>
      <c r="U16" s="59"/>
      <c r="V16" s="73"/>
      <c r="Y16" s="2"/>
    </row>
    <row r="17" spans="3:25" ht="25.5" customHeight="1">
      <c r="C17" s="105">
        <v>9</v>
      </c>
      <c r="D17" s="41">
        <f>DATE($V$36,$F$3,C17)</f>
        <v>41952</v>
      </c>
      <c r="E17" s="83"/>
      <c r="F17" s="84"/>
      <c r="G17" s="85"/>
      <c r="H17" s="136" t="str">
        <f t="shared" si="0"/>
        <v/>
      </c>
      <c r="I17" s="137" t="str">
        <f>IF(E17="","",IF(COUNT(F17:G17)&lt;2,0,MAX(0,($Q$3-F17))))</f>
        <v/>
      </c>
      <c r="J17" s="137" t="str">
        <f>IF(E17="","",IF(COUNT(F17:G17)&lt;2,0,MAX(0,G17-MAX(F17,$Q$4))))</f>
        <v/>
      </c>
      <c r="K17" s="138" t="str">
        <f t="shared" si="1"/>
        <v/>
      </c>
      <c r="L17" s="105" t="str">
        <f t="shared" si="2"/>
        <v/>
      </c>
      <c r="M17" s="146"/>
      <c r="N17" s="139" t="str">
        <f>IF(K17="","",SUM($K$9:K17))</f>
        <v/>
      </c>
      <c r="O17" s="100"/>
      <c r="P17" s="58" t="s">
        <v>101</v>
      </c>
      <c r="Q17" s="59" t="s">
        <v>102</v>
      </c>
      <c r="R17" s="59"/>
      <c r="S17" s="59"/>
      <c r="T17" s="59"/>
      <c r="U17" s="59"/>
      <c r="V17" s="73"/>
      <c r="Y17" s="2"/>
    </row>
    <row r="18" spans="3:25" ht="25.5" customHeight="1">
      <c r="C18" s="105">
        <v>10</v>
      </c>
      <c r="D18" s="41">
        <f>DATE($V$36,$F$3,C18)</f>
        <v>41953</v>
      </c>
      <c r="E18" s="83"/>
      <c r="F18" s="84"/>
      <c r="G18" s="85"/>
      <c r="H18" s="136" t="str">
        <f t="shared" si="0"/>
        <v/>
      </c>
      <c r="I18" s="137" t="str">
        <f>IF(E18="","",IF(COUNT(F18:G18)&lt;2,0,MAX(0,($Q$3-F18))))</f>
        <v/>
      </c>
      <c r="J18" s="137" t="str">
        <f>IF(E18="","",IF(COUNT(F18:G18)&lt;2,0,MAX(0,G18-MAX(F18,$Q$4))))</f>
        <v/>
      </c>
      <c r="K18" s="138" t="str">
        <f t="shared" si="1"/>
        <v/>
      </c>
      <c r="L18" s="105" t="str">
        <f t="shared" si="2"/>
        <v/>
      </c>
      <c r="M18" s="146"/>
      <c r="N18" s="139" t="str">
        <f>IF(K18="","",SUM($K$9:K18))</f>
        <v/>
      </c>
      <c r="O18" s="100"/>
      <c r="P18" s="58"/>
      <c r="Q18" s="59"/>
      <c r="R18" s="59"/>
      <c r="S18" s="59"/>
      <c r="T18" s="59"/>
      <c r="U18" s="59"/>
      <c r="V18" s="73"/>
    </row>
    <row r="19" spans="3:25" ht="25.5" customHeight="1">
      <c r="C19" s="105">
        <v>11</v>
      </c>
      <c r="D19" s="41">
        <f>DATE($V$36,$F$3,C19)</f>
        <v>41954</v>
      </c>
      <c r="E19" s="83"/>
      <c r="F19" s="84"/>
      <c r="G19" s="85"/>
      <c r="H19" s="136" t="str">
        <f t="shared" si="0"/>
        <v/>
      </c>
      <c r="I19" s="137" t="str">
        <f>IF(E19="","",IF(COUNT(F19:G19)&lt;2,0,MAX(0,($Q$3-F19))))</f>
        <v/>
      </c>
      <c r="J19" s="137" t="str">
        <f>IF(E19="","",IF(COUNT(F19:G19)&lt;2,0,MAX(0,G19-MAX(F19,$Q$4))))</f>
        <v/>
      </c>
      <c r="K19" s="138" t="str">
        <f t="shared" si="1"/>
        <v/>
      </c>
      <c r="L19" s="105" t="str">
        <f t="shared" si="2"/>
        <v/>
      </c>
      <c r="M19" s="146"/>
      <c r="N19" s="139" t="str">
        <f>IF(K19="","",SUM($K$9:K19))</f>
        <v/>
      </c>
      <c r="O19" s="100"/>
      <c r="Q19" s="59"/>
      <c r="R19" s="59"/>
      <c r="S19" s="59"/>
      <c r="T19" s="59"/>
      <c r="U19" s="59"/>
      <c r="V19" s="73"/>
    </row>
    <row r="20" spans="3:25" ht="25.5" customHeight="1">
      <c r="C20" s="105">
        <v>12</v>
      </c>
      <c r="D20" s="41">
        <f>DATE($V$36,$F$3,C20)</f>
        <v>41955</v>
      </c>
      <c r="E20" s="83"/>
      <c r="F20" s="84"/>
      <c r="G20" s="85"/>
      <c r="H20" s="136" t="str">
        <f t="shared" si="0"/>
        <v/>
      </c>
      <c r="I20" s="137" t="str">
        <f>IF(E20="","",IF(COUNT(F20:G20)&lt;2,0,MAX(0,($Q$3-F20))))</f>
        <v/>
      </c>
      <c r="J20" s="137" t="str">
        <f>IF(E20="","",IF(COUNT(F20:G20)&lt;2,0,MAX(0,G20-MAX(F20,$Q$4))))</f>
        <v/>
      </c>
      <c r="K20" s="138" t="str">
        <f t="shared" si="1"/>
        <v/>
      </c>
      <c r="L20" s="105" t="str">
        <f t="shared" si="2"/>
        <v/>
      </c>
      <c r="M20" s="146"/>
      <c r="N20" s="139" t="str">
        <f>IF(K20="","",SUM($K$9:K20))</f>
        <v/>
      </c>
      <c r="O20" s="100"/>
      <c r="P20" s="58"/>
      <c r="V20" s="73"/>
    </row>
    <row r="21" spans="3:25" ht="25.5" customHeight="1">
      <c r="C21" s="105">
        <v>13</v>
      </c>
      <c r="D21" s="41">
        <f>DATE($V$36,$F$3,C21)</f>
        <v>41956</v>
      </c>
      <c r="E21" s="83"/>
      <c r="F21" s="84"/>
      <c r="G21" s="85"/>
      <c r="H21" s="136" t="str">
        <f t="shared" si="0"/>
        <v/>
      </c>
      <c r="I21" s="137" t="str">
        <f>IF(E21="","",IF(COUNT(F21:G21)&lt;2,0,MAX(0,($Q$3-F21))))</f>
        <v/>
      </c>
      <c r="J21" s="137" t="str">
        <f>IF(E21="","",IF(COUNT(F21:G21)&lt;2,0,MAX(0,G21-MAX(F21,$Q$4))))</f>
        <v/>
      </c>
      <c r="K21" s="138" t="str">
        <f t="shared" si="1"/>
        <v/>
      </c>
      <c r="L21" s="105" t="str">
        <f t="shared" si="2"/>
        <v/>
      </c>
      <c r="M21" s="146"/>
      <c r="N21" s="139" t="str">
        <f>IF(K21="","",SUM($K$9:K21))</f>
        <v/>
      </c>
      <c r="O21" s="100"/>
      <c r="V21" s="73"/>
    </row>
    <row r="22" spans="3:25" ht="25.5" customHeight="1">
      <c r="C22" s="105">
        <v>14</v>
      </c>
      <c r="D22" s="41">
        <f>DATE($V$36,$F$3,C22)</f>
        <v>41957</v>
      </c>
      <c r="E22" s="83"/>
      <c r="F22" s="84"/>
      <c r="G22" s="85"/>
      <c r="H22" s="136" t="str">
        <f t="shared" si="0"/>
        <v/>
      </c>
      <c r="I22" s="137" t="str">
        <f>IF(E22="","",IF(COUNT(F22:G22)&lt;2,0,MAX(0,($Q$3-F22))))</f>
        <v/>
      </c>
      <c r="J22" s="137" t="str">
        <f>IF(E22="","",IF(COUNT(F22:G22)&lt;2,0,MAX(0,G22-MAX(F22,$Q$4))))</f>
        <v/>
      </c>
      <c r="K22" s="138" t="str">
        <f t="shared" si="1"/>
        <v/>
      </c>
      <c r="L22" s="105" t="str">
        <f t="shared" si="2"/>
        <v/>
      </c>
      <c r="M22" s="146"/>
      <c r="N22" s="139" t="str">
        <f>IF(K22="","",SUM($K$9:K22))</f>
        <v/>
      </c>
      <c r="O22" s="100"/>
    </row>
    <row r="23" spans="3:25" ht="25.5" customHeight="1">
      <c r="C23" s="105">
        <v>15</v>
      </c>
      <c r="D23" s="41">
        <f>DATE($V$36,$F$3,C23)</f>
        <v>41958</v>
      </c>
      <c r="E23" s="83"/>
      <c r="F23" s="84"/>
      <c r="G23" s="85"/>
      <c r="H23" s="136" t="str">
        <f t="shared" si="0"/>
        <v/>
      </c>
      <c r="I23" s="137" t="str">
        <f>IF(E23="","",IF(COUNT(F23:G23)&lt;2,0,MAX(0,($Q$3-F23))))</f>
        <v/>
      </c>
      <c r="J23" s="137" t="str">
        <f>IF(E23="","",IF(COUNT(F23:G23)&lt;2,0,MAX(0,G23-MAX(F23,$Q$4))))</f>
        <v/>
      </c>
      <c r="K23" s="138" t="str">
        <f t="shared" si="1"/>
        <v/>
      </c>
      <c r="L23" s="105" t="str">
        <f t="shared" si="2"/>
        <v/>
      </c>
      <c r="M23" s="146"/>
      <c r="N23" s="139" t="str">
        <f>IF(K23="","",SUM($K$9:K23))</f>
        <v/>
      </c>
      <c r="O23" s="100"/>
      <c r="P23" s="58"/>
    </row>
    <row r="24" spans="3:25" ht="25.5" customHeight="1">
      <c r="C24" s="105">
        <v>16</v>
      </c>
      <c r="D24" s="41">
        <f>DATE($V$36,$F$3,C24)</f>
        <v>41959</v>
      </c>
      <c r="E24" s="83"/>
      <c r="F24" s="84"/>
      <c r="G24" s="85"/>
      <c r="H24" s="136" t="str">
        <f t="shared" si="0"/>
        <v/>
      </c>
      <c r="I24" s="137" t="str">
        <f>IF(E24="","",IF(COUNT(F24:G24)&lt;2,0,MAX(0,($Q$3-F24))))</f>
        <v/>
      </c>
      <c r="J24" s="137" t="str">
        <f>IF(E24="","",IF(COUNT(F24:G24)&lt;2,0,MAX(0,G24-MAX(F24,$Q$4))))</f>
        <v/>
      </c>
      <c r="K24" s="138" t="str">
        <f t="shared" si="1"/>
        <v/>
      </c>
      <c r="L24" s="105" t="str">
        <f t="shared" si="2"/>
        <v/>
      </c>
      <c r="M24" s="146"/>
      <c r="N24" s="139" t="str">
        <f>IF(K24="","",SUM($K$9:K24))</f>
        <v/>
      </c>
      <c r="O24" s="100"/>
    </row>
    <row r="25" spans="3:25" ht="25.5" customHeight="1">
      <c r="C25" s="105">
        <v>17</v>
      </c>
      <c r="D25" s="41">
        <f>DATE($V$36,$F$3,C25)</f>
        <v>41960</v>
      </c>
      <c r="E25" s="83"/>
      <c r="F25" s="84"/>
      <c r="G25" s="85"/>
      <c r="H25" s="136" t="str">
        <f t="shared" si="0"/>
        <v/>
      </c>
      <c r="I25" s="137" t="str">
        <f>IF(E25="","",IF(COUNT(F25:G25)&lt;2,0,MAX(0,($Q$3-F25))))</f>
        <v/>
      </c>
      <c r="J25" s="137" t="str">
        <f>IF(E25="","",IF(COUNT(F25:G25)&lt;2,0,MAX(0,G25-MAX(F25,$Q$4))))</f>
        <v/>
      </c>
      <c r="K25" s="138" t="str">
        <f t="shared" si="1"/>
        <v/>
      </c>
      <c r="L25" s="105" t="str">
        <f t="shared" si="2"/>
        <v/>
      </c>
      <c r="M25" s="146"/>
      <c r="N25" s="139" t="str">
        <f>IF(K25="","",SUM($K$9:K25))</f>
        <v/>
      </c>
      <c r="O25" s="100"/>
    </row>
    <row r="26" spans="3:25" ht="25.5" customHeight="1">
      <c r="C26" s="105">
        <v>18</v>
      </c>
      <c r="D26" s="41">
        <f>DATE($V$36,$F$3,C26)</f>
        <v>41961</v>
      </c>
      <c r="E26" s="83"/>
      <c r="F26" s="84"/>
      <c r="G26" s="85"/>
      <c r="H26" s="136" t="str">
        <f t="shared" si="0"/>
        <v/>
      </c>
      <c r="I26" s="137" t="str">
        <f>IF(E26="","",IF(COUNT(F26:G26)&lt;2,0,MAX(0,($Q$3-F26))))</f>
        <v/>
      </c>
      <c r="J26" s="137" t="str">
        <f>IF(E26="","",IF(COUNT(F26:G26)&lt;2,0,MAX(0,G26-MAX(F26,$Q$4))))</f>
        <v/>
      </c>
      <c r="K26" s="138" t="str">
        <f t="shared" si="1"/>
        <v/>
      </c>
      <c r="L26" s="105" t="str">
        <f t="shared" si="2"/>
        <v/>
      </c>
      <c r="M26" s="146"/>
      <c r="N26" s="139" t="str">
        <f>IF(K26="","",SUM($K$9:K26))</f>
        <v/>
      </c>
      <c r="O26" s="100"/>
      <c r="V26" s="75"/>
    </row>
    <row r="27" spans="3:25" ht="25.5" customHeight="1">
      <c r="C27" s="105">
        <v>19</v>
      </c>
      <c r="D27" s="41">
        <f>DATE($V$36,$F$3,C27)</f>
        <v>41962</v>
      </c>
      <c r="E27" s="83"/>
      <c r="F27" s="84"/>
      <c r="G27" s="85"/>
      <c r="H27" s="136" t="str">
        <f t="shared" si="0"/>
        <v/>
      </c>
      <c r="I27" s="137" t="str">
        <f>IF(E27="","",IF(COUNT(F27:G27)&lt;2,0,MAX(0,($Q$3-F27))))</f>
        <v/>
      </c>
      <c r="J27" s="137" t="str">
        <f>IF(E27="","",IF(COUNT(F27:G27)&lt;2,0,MAX(0,G27-MAX(F27,$Q$4))))</f>
        <v/>
      </c>
      <c r="K27" s="138" t="str">
        <f t="shared" si="1"/>
        <v/>
      </c>
      <c r="L27" s="105" t="str">
        <f t="shared" si="2"/>
        <v/>
      </c>
      <c r="M27" s="146"/>
      <c r="N27" s="139" t="str">
        <f>IF(K27="","",SUM($K$9:K27))</f>
        <v/>
      </c>
      <c r="O27" s="100"/>
      <c r="P27" s="60" t="s">
        <v>103</v>
      </c>
      <c r="V27" s="67"/>
    </row>
    <row r="28" spans="3:25" ht="25.5" customHeight="1">
      <c r="C28" s="105">
        <v>20</v>
      </c>
      <c r="D28" s="41">
        <f>DATE($V$36,$F$3,C28)</f>
        <v>41963</v>
      </c>
      <c r="E28" s="83"/>
      <c r="F28" s="84"/>
      <c r="G28" s="85"/>
      <c r="H28" s="136" t="str">
        <f t="shared" si="0"/>
        <v/>
      </c>
      <c r="I28" s="137" t="str">
        <f>IF(E28="","",IF(COUNT(F28:G28)&lt;2,0,MAX(0,($Q$3-F28))))</f>
        <v/>
      </c>
      <c r="J28" s="137" t="str">
        <f>IF(E28="","",IF(COUNT(F28:G28)&lt;2,0,MAX(0,G28-MAX(F28,$Q$4))))</f>
        <v/>
      </c>
      <c r="K28" s="138" t="str">
        <f t="shared" si="1"/>
        <v/>
      </c>
      <c r="L28" s="105" t="str">
        <f t="shared" si="2"/>
        <v/>
      </c>
      <c r="M28" s="146"/>
      <c r="N28" s="139" t="str">
        <f>IF(K28="","",SUM($K$9:K28))</f>
        <v/>
      </c>
      <c r="O28" s="100"/>
      <c r="P28" s="61" t="s">
        <v>104</v>
      </c>
      <c r="Q28" s="74" t="s">
        <v>105</v>
      </c>
      <c r="R28" s="62" t="s">
        <v>122</v>
      </c>
      <c r="S28" s="63"/>
      <c r="T28" s="64"/>
      <c r="V28" s="67"/>
    </row>
    <row r="29" spans="3:25" ht="25.5" customHeight="1">
      <c r="C29" s="105">
        <v>21</v>
      </c>
      <c r="D29" s="41">
        <f>DATE($V$36,$F$3,C29)</f>
        <v>41964</v>
      </c>
      <c r="E29" s="83"/>
      <c r="F29" s="84"/>
      <c r="G29" s="85"/>
      <c r="H29" s="136" t="str">
        <f t="shared" si="0"/>
        <v/>
      </c>
      <c r="I29" s="137" t="str">
        <f>IF(E29="","",IF(COUNT(F29:G29)&lt;2,0,MAX(0,($Q$3-F29))))</f>
        <v/>
      </c>
      <c r="J29" s="137" t="str">
        <f>IF(E29="","",IF(COUNT(F29:G29)&lt;2,0,MAX(0,G29-MAX(F29,$Q$4))))</f>
        <v/>
      </c>
      <c r="K29" s="138" t="str">
        <f t="shared" si="1"/>
        <v/>
      </c>
      <c r="L29" s="105" t="str">
        <f t="shared" si="2"/>
        <v/>
      </c>
      <c r="M29" s="146"/>
      <c r="N29" s="139" t="str">
        <f>IF(K29="","",SUM($K$9:K29))</f>
        <v/>
      </c>
      <c r="O29" s="101"/>
      <c r="P29" s="115"/>
      <c r="Q29" s="118"/>
      <c r="R29" s="116"/>
      <c r="S29" s="116"/>
      <c r="T29" s="117"/>
      <c r="V29" s="67"/>
    </row>
    <row r="30" spans="3:25" ht="25.5" customHeight="1">
      <c r="C30" s="105">
        <v>22</v>
      </c>
      <c r="D30" s="41">
        <f>DATE($V$36,$F$3,C30)</f>
        <v>41965</v>
      </c>
      <c r="E30" s="83"/>
      <c r="F30" s="84"/>
      <c r="G30" s="85"/>
      <c r="H30" s="136" t="str">
        <f t="shared" si="0"/>
        <v/>
      </c>
      <c r="I30" s="137" t="str">
        <f>IF(E30="","",IF(COUNT(F30:G30)&lt;2,0,MAX(0,($Q$3-F30))))</f>
        <v/>
      </c>
      <c r="J30" s="137" t="str">
        <f>IF(E30="","",IF(COUNT(F30:G30)&lt;2,0,MAX(0,G30-MAX(F30,$Q$4))))</f>
        <v/>
      </c>
      <c r="K30" s="138" t="str">
        <f t="shared" si="1"/>
        <v/>
      </c>
      <c r="L30" s="105" t="str">
        <f t="shared" si="2"/>
        <v/>
      </c>
      <c r="M30" s="146"/>
      <c r="N30" s="139" t="str">
        <f>IF(K30="","",SUM($K$9:K30))</f>
        <v/>
      </c>
      <c r="O30" s="100"/>
      <c r="P30" s="65"/>
      <c r="Q30" s="66"/>
      <c r="R30" s="113"/>
      <c r="S30" s="67"/>
      <c r="T30" s="68"/>
      <c r="V30" s="67"/>
    </row>
    <row r="31" spans="3:25" ht="25.5" customHeight="1">
      <c r="C31" s="105">
        <v>23</v>
      </c>
      <c r="D31" s="41">
        <f>DATE($V$36,$F$3,C31)</f>
        <v>41966</v>
      </c>
      <c r="E31" s="83"/>
      <c r="F31" s="84"/>
      <c r="G31" s="85"/>
      <c r="H31" s="136" t="str">
        <f t="shared" si="0"/>
        <v/>
      </c>
      <c r="I31" s="137" t="str">
        <f>IF(E31="","",IF(COUNT(F31:G31)&lt;2,0,MAX(0,($Q$3-F31))))</f>
        <v/>
      </c>
      <c r="J31" s="137" t="str">
        <f>IF(E31="","",IF(COUNT(F31:G31)&lt;2,0,MAX(0,G31-MAX(F31,$Q$4))))</f>
        <v/>
      </c>
      <c r="K31" s="138" t="str">
        <f t="shared" si="1"/>
        <v/>
      </c>
      <c r="L31" s="105" t="str">
        <f t="shared" si="2"/>
        <v/>
      </c>
      <c r="M31" s="146"/>
      <c r="N31" s="139" t="str">
        <f>IF(K31="","",SUM($K$9:K31))</f>
        <v/>
      </c>
      <c r="O31" s="100"/>
      <c r="P31" s="65"/>
      <c r="Q31" s="66"/>
      <c r="R31" s="113"/>
      <c r="S31" s="67"/>
      <c r="T31" s="68"/>
      <c r="V31" s="67"/>
    </row>
    <row r="32" spans="3:25" ht="25.5" customHeight="1">
      <c r="C32" s="105">
        <v>24</v>
      </c>
      <c r="D32" s="41">
        <f>DATE($V$36,$F$3,C32)</f>
        <v>41967</v>
      </c>
      <c r="E32" s="83"/>
      <c r="F32" s="84"/>
      <c r="G32" s="85"/>
      <c r="H32" s="136" t="str">
        <f t="shared" si="0"/>
        <v/>
      </c>
      <c r="I32" s="137" t="str">
        <f>IF(E32="","",IF(COUNT(F32:G32)&lt;2,0,MAX(0,($Q$3-F32))))</f>
        <v/>
      </c>
      <c r="J32" s="137" t="str">
        <f>IF(E32="","",IF(COUNT(F32:G32)&lt;2,0,MAX(0,G32-MAX(F32,$Q$4))))</f>
        <v/>
      </c>
      <c r="K32" s="138" t="str">
        <f t="shared" si="1"/>
        <v/>
      </c>
      <c r="L32" s="105" t="str">
        <f t="shared" si="2"/>
        <v/>
      </c>
      <c r="M32" s="146"/>
      <c r="N32" s="139" t="str">
        <f>IF(K32="","",SUM($K$9:K32))</f>
        <v/>
      </c>
      <c r="O32" s="100"/>
      <c r="P32" s="65"/>
      <c r="Q32" s="66"/>
      <c r="R32" s="113"/>
      <c r="S32" s="67"/>
      <c r="T32" s="68"/>
      <c r="V32" s="67"/>
    </row>
    <row r="33" spans="3:22" ht="25.5" customHeight="1">
      <c r="C33" s="105">
        <v>25</v>
      </c>
      <c r="D33" s="41">
        <f>DATE($V$36,$F$3,C33)</f>
        <v>41968</v>
      </c>
      <c r="E33" s="83"/>
      <c r="F33" s="84"/>
      <c r="G33" s="85"/>
      <c r="H33" s="136" t="str">
        <f t="shared" si="0"/>
        <v/>
      </c>
      <c r="I33" s="137" t="str">
        <f>IF(E33="","",IF(COUNT(F33:G33)&lt;2,0,MAX(0,($Q$3-F33))))</f>
        <v/>
      </c>
      <c r="J33" s="137" t="str">
        <f>IF(E33="","",IF(COUNT(F33:G33)&lt;2,0,MAX(0,G33-MAX(F33,$Q$4))))</f>
        <v/>
      </c>
      <c r="K33" s="138" t="str">
        <f t="shared" si="1"/>
        <v/>
      </c>
      <c r="L33" s="105" t="str">
        <f t="shared" si="2"/>
        <v/>
      </c>
      <c r="M33" s="146"/>
      <c r="N33" s="139" t="str">
        <f>IF(K33="","",SUM($K$9:K33))</f>
        <v/>
      </c>
      <c r="O33" s="100"/>
      <c r="P33" s="65"/>
      <c r="Q33" s="66"/>
      <c r="R33" s="113"/>
      <c r="S33" s="67"/>
      <c r="T33" s="68"/>
      <c r="V33" s="67"/>
    </row>
    <row r="34" spans="3:22" ht="25.5" customHeight="1">
      <c r="C34" s="105">
        <v>26</v>
      </c>
      <c r="D34" s="41">
        <f>DATE($V$36,$F$3,C34)</f>
        <v>41969</v>
      </c>
      <c r="E34" s="83"/>
      <c r="F34" s="84"/>
      <c r="G34" s="85"/>
      <c r="H34" s="136" t="str">
        <f t="shared" si="0"/>
        <v/>
      </c>
      <c r="I34" s="137" t="str">
        <f>IF(E34="","",IF(COUNT(F34:G34)&lt;2,0,MAX(0,($Q$3-F34))))</f>
        <v/>
      </c>
      <c r="J34" s="137" t="str">
        <f>IF(E34="","",IF(COUNT(F34:G34)&lt;2,0,MAX(0,G34-MAX(F34,$Q$4))))</f>
        <v/>
      </c>
      <c r="K34" s="138" t="str">
        <f t="shared" si="1"/>
        <v/>
      </c>
      <c r="L34" s="105" t="str">
        <f t="shared" si="2"/>
        <v/>
      </c>
      <c r="M34" s="146"/>
      <c r="N34" s="139" t="str">
        <f>IF(K34="","",SUM($K$9:K34))</f>
        <v/>
      </c>
      <c r="O34" s="100"/>
      <c r="P34" s="65"/>
      <c r="Q34" s="66"/>
      <c r="R34" s="113"/>
      <c r="S34" s="67"/>
      <c r="T34" s="68"/>
      <c r="V34" s="67"/>
    </row>
    <row r="35" spans="3:22" ht="25.5" customHeight="1">
      <c r="C35" s="105">
        <v>27</v>
      </c>
      <c r="D35" s="41">
        <f>DATE($V$36,$F$3,C35)</f>
        <v>41970</v>
      </c>
      <c r="E35" s="83"/>
      <c r="F35" s="84"/>
      <c r="G35" s="85"/>
      <c r="H35" s="136" t="str">
        <f t="shared" si="0"/>
        <v/>
      </c>
      <c r="I35" s="137" t="str">
        <f>IF(E35="","",IF(COUNT(F35:G35)&lt;2,0,MAX(0,($Q$3-F35))))</f>
        <v/>
      </c>
      <c r="J35" s="137" t="str">
        <f>IF(E35="","",IF(COUNT(F35:G35)&lt;2,0,MAX(0,G35-MAX(F35,$Q$4))))</f>
        <v/>
      </c>
      <c r="K35" s="138" t="str">
        <f t="shared" si="1"/>
        <v/>
      </c>
      <c r="L35" s="105" t="str">
        <f t="shared" si="2"/>
        <v/>
      </c>
      <c r="M35" s="146"/>
      <c r="N35" s="139" t="str">
        <f>IF(K35="","",SUM($K$9:K35))</f>
        <v/>
      </c>
      <c r="O35" s="100"/>
      <c r="P35" s="65"/>
      <c r="Q35" s="66"/>
      <c r="R35" s="113"/>
      <c r="S35" s="67"/>
      <c r="T35" s="68"/>
      <c r="V35" s="135" t="s">
        <v>3</v>
      </c>
    </row>
    <row r="36" spans="3:22" ht="25.5" customHeight="1">
      <c r="C36" s="105">
        <v>28</v>
      </c>
      <c r="D36" s="41">
        <f>DATE($V$36,$F$3,C36)</f>
        <v>41971</v>
      </c>
      <c r="E36" s="83"/>
      <c r="F36" s="84"/>
      <c r="G36" s="85"/>
      <c r="H36" s="136" t="str">
        <f t="shared" si="0"/>
        <v/>
      </c>
      <c r="I36" s="137" t="str">
        <f>IF(E36="","",IF(COUNT(F36:G36)&lt;2,0,MAX(0,($Q$3-F36))))</f>
        <v/>
      </c>
      <c r="J36" s="137" t="str">
        <f>IF(E36="","",IF(COUNT(F36:G36)&lt;2,0,MAX(0,G36-MAX(F36,$Q$4))))</f>
        <v/>
      </c>
      <c r="K36" s="138" t="str">
        <f t="shared" si="1"/>
        <v/>
      </c>
      <c r="L36" s="105" t="str">
        <f t="shared" si="2"/>
        <v/>
      </c>
      <c r="M36" s="146"/>
      <c r="N36" s="139" t="str">
        <f>IF(K36="","",SUM($K$9:K36))</f>
        <v/>
      </c>
      <c r="O36" s="100"/>
      <c r="P36" s="65"/>
      <c r="Q36" s="66"/>
      <c r="R36" s="113"/>
      <c r="S36" s="67"/>
      <c r="T36" s="68"/>
      <c r="V36" s="134">
        <f>IF(A1&lt;=3,SUM(基本事項!D5,1989),SUM(基本事項!D5,1988))</f>
        <v>2014</v>
      </c>
    </row>
    <row r="37" spans="3:22" ht="25.5" customHeight="1">
      <c r="C37" s="105">
        <f>IF(MONTH(V37)=$F$3,29,"")</f>
        <v>29</v>
      </c>
      <c r="D37" s="41">
        <f>IF(C37="","",DATE($V$36,$F$3,C37))</f>
        <v>41972</v>
      </c>
      <c r="E37" s="83"/>
      <c r="F37" s="84"/>
      <c r="G37" s="85"/>
      <c r="H37" s="136" t="str">
        <f t="shared" si="0"/>
        <v/>
      </c>
      <c r="I37" s="137" t="str">
        <f>IF(E37="","",IF(COUNT(F37:G37)&lt;2,0,MAX(0,($Q$3-F37))))</f>
        <v/>
      </c>
      <c r="J37" s="137" t="str">
        <f>IF(E37="","",IF(COUNT(F37:G37)&lt;2,0,MAX(0,G37-MAX(F37,$Q$4))))</f>
        <v/>
      </c>
      <c r="K37" s="138" t="str">
        <f t="shared" si="1"/>
        <v/>
      </c>
      <c r="L37" s="105" t="str">
        <f t="shared" si="2"/>
        <v/>
      </c>
      <c r="M37" s="146"/>
      <c r="N37" s="139" t="str">
        <f>IF(K37="","",SUM($K$9:K37))</f>
        <v/>
      </c>
      <c r="O37" s="100"/>
      <c r="P37" s="65"/>
      <c r="Q37" s="66"/>
      <c r="R37" s="113"/>
      <c r="S37" s="67"/>
      <c r="T37" s="68"/>
      <c r="V37" s="31">
        <f>DATE($V$36,$F$3,29)</f>
        <v>41972</v>
      </c>
    </row>
    <row r="38" spans="3:22" ht="25.5" customHeight="1">
      <c r="C38" s="105">
        <f>IF(MONTH(V38)=$F$3,30,"")</f>
        <v>30</v>
      </c>
      <c r="D38" s="41">
        <f>IF(C38="","",DATE($V$36,$F$3,C38))</f>
        <v>41973</v>
      </c>
      <c r="E38" s="83"/>
      <c r="F38" s="84"/>
      <c r="G38" s="85"/>
      <c r="H38" s="136" t="str">
        <f t="shared" si="0"/>
        <v/>
      </c>
      <c r="I38" s="137" t="str">
        <f>IF(E38="","",IF(COUNT(F38:G38)&lt;2,0,MAX(0,($Q$3-F38))))</f>
        <v/>
      </c>
      <c r="J38" s="137" t="str">
        <f>IF(E38="","",IF(COUNT(F38:G38)&lt;2,0,MAX(0,G38-MAX(F38,$Q$4))))</f>
        <v/>
      </c>
      <c r="K38" s="138" t="str">
        <f t="shared" si="1"/>
        <v/>
      </c>
      <c r="L38" s="105" t="str">
        <f t="shared" si="2"/>
        <v/>
      </c>
      <c r="M38" s="146"/>
      <c r="N38" s="139" t="str">
        <f>IF(K38="","",SUM($K$9:K38))</f>
        <v/>
      </c>
      <c r="O38" s="100"/>
      <c r="P38" s="65"/>
      <c r="Q38" s="66"/>
      <c r="R38" s="113"/>
      <c r="S38" s="67"/>
      <c r="T38" s="68"/>
      <c r="V38" s="31">
        <f>DATE($V$36,$F$3,30)</f>
        <v>41973</v>
      </c>
    </row>
    <row r="39" spans="3:22" ht="25.5" customHeight="1">
      <c r="C39" s="106" t="str">
        <f>IF(MONTH(V39)=$F$3,31,"")</f>
        <v/>
      </c>
      <c r="D39" s="41" t="str">
        <f>IF(C39="","",DATE($V$36,$F$3,C39))</f>
        <v/>
      </c>
      <c r="E39" s="83"/>
      <c r="F39" s="84"/>
      <c r="G39" s="85"/>
      <c r="H39" s="136" t="str">
        <f t="shared" si="0"/>
        <v/>
      </c>
      <c r="I39" s="141" t="str">
        <f>IF(E39="","",IF(COUNT(F39:G39)&lt;2,0,MAX(0,($Q$3-F39))))</f>
        <v/>
      </c>
      <c r="J39" s="141" t="str">
        <f>IF(E39="","",IF(COUNT(F39:G39)&lt;2,0,MAX(0,G39-MAX(F39,$Q$4))))</f>
        <v/>
      </c>
      <c r="K39" s="136" t="str">
        <f t="shared" si="1"/>
        <v/>
      </c>
      <c r="L39" s="105" t="str">
        <f t="shared" si="2"/>
        <v/>
      </c>
      <c r="M39" s="146"/>
      <c r="N39" s="139" t="str">
        <f>IF(K39="","",SUM($K$9:K39))</f>
        <v/>
      </c>
      <c r="O39" s="100"/>
      <c r="P39" s="69"/>
      <c r="Q39" s="70"/>
      <c r="R39" s="114"/>
      <c r="S39" s="71"/>
      <c r="T39" s="72"/>
      <c r="V39" s="31">
        <f>DATE($V$36,$F$3,31)</f>
        <v>41974</v>
      </c>
    </row>
    <row r="40" spans="3:22" ht="25.5" customHeight="1">
      <c r="C40" s="128"/>
      <c r="D40" s="129"/>
      <c r="E40" s="130"/>
      <c r="F40" s="112" t="s">
        <v>120</v>
      </c>
      <c r="G40" s="111"/>
      <c r="H40" s="142">
        <f>SUM(H9:H39)</f>
        <v>0</v>
      </c>
      <c r="I40" s="142">
        <f>SUM(I9:I39)</f>
        <v>0</v>
      </c>
      <c r="J40" s="142">
        <f>SUM(J9:J39)</f>
        <v>0</v>
      </c>
      <c r="K40" s="143"/>
      <c r="L40" s="144"/>
      <c r="M40" s="144"/>
      <c r="N40" s="145">
        <f>IF(SUM(K9:K39)="","",SUM(K9:K39))</f>
        <v>0</v>
      </c>
      <c r="O40" s="102"/>
      <c r="P40" s="3"/>
      <c r="Q40" s="3"/>
      <c r="R40" s="3"/>
      <c r="S40" s="3"/>
      <c r="T40" s="3"/>
      <c r="U40" s="67"/>
    </row>
    <row r="41" spans="3:22">
      <c r="J41" s="1"/>
      <c r="K41" s="119"/>
      <c r="N41" s="119"/>
      <c r="O41" s="5"/>
    </row>
    <row r="42" spans="3:22">
      <c r="K42" s="120"/>
      <c r="N42" s="119"/>
      <c r="O42" s="5"/>
    </row>
    <row r="43" spans="3:22">
      <c r="N43" s="121"/>
      <c r="O43" s="30"/>
    </row>
  </sheetData>
  <sheetProtection sheet="1" objects="1" scenarios="1"/>
  <mergeCells count="20">
    <mergeCell ref="Q10:U12"/>
    <mergeCell ref="R28:T28"/>
    <mergeCell ref="L3:M3"/>
    <mergeCell ref="I3:J3"/>
    <mergeCell ref="K4:M4"/>
    <mergeCell ref="F40:G40"/>
    <mergeCell ref="Q17:U19"/>
    <mergeCell ref="D6:D8"/>
    <mergeCell ref="L6:L8"/>
    <mergeCell ref="M6:M8"/>
    <mergeCell ref="N6:N8"/>
    <mergeCell ref="Q3:R3"/>
    <mergeCell ref="Q4:R4"/>
    <mergeCell ref="Q13:U14"/>
    <mergeCell ref="Y12:AB13"/>
    <mergeCell ref="Q15:U16"/>
    <mergeCell ref="V3:Y4"/>
    <mergeCell ref="I7:K7"/>
    <mergeCell ref="E6:E8"/>
    <mergeCell ref="C6:C8"/>
  </mergeCells>
  <phoneticPr fontId="1"/>
  <conditionalFormatting sqref="F9:G39">
    <cfRule type="cellIs" dxfId="55" priority="7" stopIfTrue="1" operator="equal">
      <formula>""</formula>
    </cfRule>
  </conditionalFormatting>
  <conditionalFormatting sqref="E9:E39">
    <cfRule type="cellIs" dxfId="54" priority="6" stopIfTrue="1" operator="notEqual">
      <formula>1</formula>
    </cfRule>
  </conditionalFormatting>
  <conditionalFormatting sqref="K9:K39">
    <cfRule type="expression" dxfId="53" priority="5" stopIfTrue="1">
      <formula>E9&lt;&gt;1</formula>
    </cfRule>
  </conditionalFormatting>
  <conditionalFormatting sqref="K10:K39">
    <cfRule type="expression" dxfId="52" priority="4" stopIfTrue="1">
      <formula>E10&lt;&gt;1</formula>
    </cfRule>
  </conditionalFormatting>
  <conditionalFormatting sqref="H9:H39">
    <cfRule type="expression" dxfId="51" priority="3">
      <formula>E9&lt;&gt;1</formula>
    </cfRule>
  </conditionalFormatting>
  <conditionalFormatting sqref="I9:I39">
    <cfRule type="expression" dxfId="50" priority="2">
      <formula>E9&lt;&gt;1</formula>
    </cfRule>
  </conditionalFormatting>
  <conditionalFormatting sqref="J9:J39">
    <cfRule type="expression" dxfId="49" priority="1">
      <formula>E9&lt;&gt;1</formula>
    </cfRule>
  </conditionalFormatting>
  <printOptions horizontalCentered="1"/>
  <pageMargins left="0.78740157480314965" right="0.39370078740157483" top="0.39370078740157483" bottom="0.39370078740157483" header="0" footer="0"/>
  <pageSetup paperSize="9" scale="85" orientation="portrait" r:id="rId1"/>
  <headerFooter alignWithMargins="0"/>
  <colBreaks count="1" manualBreakCount="1">
    <brk id="22" max="3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基本事項</vt:lpstr>
      <vt:lpstr>4月</vt:lpstr>
      <vt:lpstr>5月</vt:lpstr>
      <vt:lpstr>6月</vt:lpstr>
      <vt:lpstr>7月</vt:lpstr>
      <vt:lpstr>8月</vt:lpstr>
      <vt:lpstr>9月</vt:lpstr>
      <vt:lpstr>10月</vt:lpstr>
      <vt:lpstr>11月</vt:lpstr>
      <vt:lpstr>12月</vt:lpstr>
      <vt:lpstr>1月</vt:lpstr>
      <vt:lpstr>2月</vt:lpstr>
      <vt:lpstr>3月</vt:lpstr>
      <vt:lpstr>法律等</vt:lpstr>
      <vt:lpstr>予備</vt:lpstr>
      <vt:lpstr>'10月'!Print_Area</vt:lpstr>
      <vt:lpstr>'11月'!Print_Area</vt:lpstr>
      <vt:lpstr>'12月'!Print_Area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基本事項!Print_Area</vt:lpstr>
      <vt:lpstr>予備!Print_Area</vt:lpstr>
    </vt:vector>
  </TitlesOfParts>
  <Company>darekasan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imamurakenji</cp:lastModifiedBy>
  <cp:lastPrinted>2013-08-05T03:45:42Z</cp:lastPrinted>
  <dcterms:created xsi:type="dcterms:W3CDTF">2009-06-04T08:08:55Z</dcterms:created>
  <dcterms:modified xsi:type="dcterms:W3CDTF">2013-08-05T04:19:54Z</dcterms:modified>
</cp:coreProperties>
</file>