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一般データ\フォローアップ20\新共済組合\2 短期給付関係\"/>
    </mc:Choice>
  </mc:AlternateContent>
  <bookViews>
    <workbookView xWindow="0" yWindow="0" windowWidth="19200" windowHeight="11295" activeTab="1"/>
  </bookViews>
  <sheets>
    <sheet name="基本ｼｰﾄ" sheetId="1" r:id="rId1"/>
    <sheet name="NO36" sheetId="2" r:id="rId2"/>
  </sheets>
  <externalReferences>
    <externalReference r:id="rId3"/>
  </externalReferences>
  <definedNames>
    <definedName name="_xlnm.Print_Area" localSheetId="1">'NO36'!$F$14:$AT$79</definedName>
    <definedName name="診療報酬領収済明細書">'NO36'!$F$14:$AT$79</definedName>
  </definedNames>
  <calcPr calcId="162913"/>
</workbook>
</file>

<file path=xl/calcChain.xml><?xml version="1.0" encoding="utf-8"?>
<calcChain xmlns="http://schemas.openxmlformats.org/spreadsheetml/2006/main">
  <c r="AD21" i="2" l="1"/>
  <c r="AR21" i="2" l="1"/>
  <c r="K11" i="2"/>
  <c r="AJ19" i="2" s="1"/>
  <c r="K10" i="2"/>
  <c r="AJ18" i="2" s="1"/>
  <c r="I9" i="2"/>
  <c r="R18" i="2" s="1"/>
  <c r="I8" i="2"/>
  <c r="Z18" i="2" s="1"/>
  <c r="AZ21" i="2"/>
  <c r="H21" i="2"/>
  <c r="V18" i="2" l="1"/>
  <c r="P18" i="2"/>
  <c r="X18" i="2"/>
  <c r="T18" i="2"/>
  <c r="N18" i="2"/>
  <c r="N24" i="1"/>
  <c r="M24" i="1"/>
  <c r="K24" i="1"/>
  <c r="N23" i="1"/>
  <c r="M23" i="1"/>
  <c r="L23" i="1"/>
  <c r="K23" i="1"/>
  <c r="N22" i="1"/>
  <c r="M22" i="1"/>
  <c r="L22" i="1"/>
  <c r="K22" i="1"/>
  <c r="N21" i="1"/>
  <c r="M21" i="1"/>
  <c r="L21" i="1"/>
  <c r="K21" i="1"/>
  <c r="I21" i="1"/>
  <c r="M19" i="1"/>
  <c r="L19" i="1"/>
  <c r="I19" i="1"/>
  <c r="J15" i="1" l="1"/>
  <c r="I15" i="1"/>
  <c r="I14" i="1"/>
  <c r="J12" i="1"/>
  <c r="I12" i="1"/>
  <c r="K11" i="1"/>
  <c r="I10" i="1"/>
  <c r="J8" i="1"/>
  <c r="J7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9" i="1"/>
  <c r="E9" i="1"/>
  <c r="D8" i="1"/>
  <c r="D7" i="1"/>
  <c r="D6" i="1"/>
  <c r="D5" i="1"/>
  <c r="J9" i="1" l="1"/>
</calcChain>
</file>

<file path=xl/sharedStrings.xml><?xml version="1.0" encoding="utf-8"?>
<sst xmlns="http://schemas.openxmlformats.org/spreadsheetml/2006/main" count="128" uniqueCount="95">
  <si>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</si>
  <si>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</si>
  <si>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</si>
  <si>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</si>
  <si>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</si>
  <si>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</si>
  <si>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</si>
  <si>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</si>
  <si>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</si>
  <si>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</si>
  <si>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</si>
  <si>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</si>
  <si>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</si>
  <si>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</si>
  <si>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</si>
  <si>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</si>
  <si>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</si>
  <si>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</si>
  <si>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</si>
  <si>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</si>
  <si>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</si>
  <si>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</si>
  <si>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所長</t>
  </si>
  <si>
    <t>療養者氏名</t>
    <rPh sb="0" eb="3">
      <t>リョウヨウシャ</t>
    </rPh>
    <rPh sb="3" eb="5">
      <t>シメイ</t>
    </rPh>
    <phoneticPr fontId="5"/>
  </si>
  <si>
    <t>薩摩桐子</t>
    <rPh sb="0" eb="2">
      <t>サツマ</t>
    </rPh>
    <rPh sb="2" eb="4">
      <t>キリコ</t>
    </rPh>
    <phoneticPr fontId="5"/>
  </si>
  <si>
    <t>性別</t>
    <rPh sb="0" eb="2">
      <t>セイベツ</t>
    </rPh>
    <phoneticPr fontId="5"/>
  </si>
  <si>
    <t>同　生年月日</t>
    <rPh sb="0" eb="1">
      <t>ドウ</t>
    </rPh>
    <rPh sb="2" eb="4">
      <t>セイネン</t>
    </rPh>
    <rPh sb="4" eb="6">
      <t>ガッピ</t>
    </rPh>
    <phoneticPr fontId="5"/>
  </si>
  <si>
    <t>続柄</t>
    <rPh sb="0" eb="2">
      <t>ゾクガラ</t>
    </rPh>
    <phoneticPr fontId="5"/>
  </si>
  <si>
    <t>妻</t>
    <rPh sb="0" eb="1">
      <t>ツマ</t>
    </rPh>
    <phoneticPr fontId="5"/>
  </si>
  <si>
    <t>(　　月分，第　　回)</t>
    <rPh sb="3" eb="4">
      <t>ツキ</t>
    </rPh>
    <rPh sb="4" eb="5">
      <t>ブン</t>
    </rPh>
    <rPh sb="6" eb="7">
      <t>ダイ</t>
    </rPh>
    <rPh sb="9" eb="10">
      <t>カイ</t>
    </rPh>
    <phoneticPr fontId="5"/>
  </si>
  <si>
    <t>被保険者欄</t>
    <rPh sb="0" eb="4">
      <t>ヒホケンシャ</t>
    </rPh>
    <rPh sb="4" eb="5">
      <t>ラン</t>
    </rPh>
    <phoneticPr fontId="5"/>
  </si>
  <si>
    <t>組　合　員　証　記　号　番　号</t>
    <rPh sb="0" eb="1">
      <t>クミ</t>
    </rPh>
    <rPh sb="2" eb="3">
      <t>ゴウ</t>
    </rPh>
    <rPh sb="4" eb="5">
      <t>イン</t>
    </rPh>
    <rPh sb="6" eb="7">
      <t>ショウ</t>
    </rPh>
    <rPh sb="8" eb="9">
      <t>キ</t>
    </rPh>
    <rPh sb="10" eb="11">
      <t>ゴウ</t>
    </rPh>
    <rPh sb="12" eb="13">
      <t>バン</t>
    </rPh>
    <rPh sb="14" eb="15">
      <t>ゴウ</t>
    </rPh>
    <phoneticPr fontId="5"/>
  </si>
  <si>
    <t>組 合 員 氏 名</t>
    <rPh sb="0" eb="1">
      <t>クミ</t>
    </rPh>
    <rPh sb="2" eb="3">
      <t>ゴウ</t>
    </rPh>
    <rPh sb="4" eb="5">
      <t>イン</t>
    </rPh>
    <rPh sb="6" eb="7">
      <t>シ</t>
    </rPh>
    <rPh sb="8" eb="9">
      <t>メイ</t>
    </rPh>
    <phoneticPr fontId="5"/>
  </si>
  <si>
    <t>住　　　　　　所</t>
    <rPh sb="0" eb="1">
      <t>ジュウ</t>
    </rPh>
    <rPh sb="7" eb="8">
      <t>トコロ</t>
    </rPh>
    <phoneticPr fontId="5"/>
  </si>
  <si>
    <t>公立鹿</t>
    <rPh sb="0" eb="2">
      <t>コウリツ</t>
    </rPh>
    <rPh sb="2" eb="3">
      <t>シカ</t>
    </rPh>
    <phoneticPr fontId="5"/>
  </si>
  <si>
    <t>療養を受けた者の氏名</t>
    <rPh sb="0" eb="2">
      <t>リョウヨウ</t>
    </rPh>
    <rPh sb="3" eb="4">
      <t>ウ</t>
    </rPh>
    <rPh sb="6" eb="7">
      <t>モノ</t>
    </rPh>
    <rPh sb="8" eb="10">
      <t>シメイ</t>
    </rPh>
    <phoneticPr fontId="5"/>
  </si>
  <si>
    <t>生　　年　　月　　日</t>
    <rPh sb="0" eb="1">
      <t>ショウ</t>
    </rPh>
    <rPh sb="3" eb="4">
      <t>トシ</t>
    </rPh>
    <rPh sb="6" eb="7">
      <t>ツキ</t>
    </rPh>
    <rPh sb="9" eb="10">
      <t>ヒ</t>
    </rPh>
    <phoneticPr fontId="5"/>
  </si>
  <si>
    <t>男 ・女</t>
    <rPh sb="0" eb="1">
      <t>オトコ</t>
    </rPh>
    <rPh sb="3" eb="4">
      <t>オンナ</t>
    </rPh>
    <phoneticPr fontId="5"/>
  </si>
  <si>
    <t>業務上・外，第三者行為の有無</t>
    <rPh sb="0" eb="3">
      <t>ギョウムジョウ</t>
    </rPh>
    <rPh sb="4" eb="5">
      <t>ガイ</t>
    </rPh>
    <rPh sb="6" eb="7">
      <t>ダイ</t>
    </rPh>
    <rPh sb="7" eb="8">
      <t>サン</t>
    </rPh>
    <rPh sb="8" eb="9">
      <t>シャ</t>
    </rPh>
    <rPh sb="9" eb="11">
      <t>コウイ</t>
    </rPh>
    <rPh sb="12" eb="14">
      <t>ウム</t>
    </rPh>
    <phoneticPr fontId="5"/>
  </si>
  <si>
    <t>１　業務上　　２　第三者行為である　　３　その他</t>
    <rPh sb="2" eb="5">
      <t>ギョウムジョウ</t>
    </rPh>
    <rPh sb="9" eb="12">
      <t>ダイサンシャ</t>
    </rPh>
    <rPh sb="12" eb="14">
      <t>コウイ</t>
    </rPh>
    <rPh sb="23" eb="24">
      <t>タ</t>
    </rPh>
    <phoneticPr fontId="5"/>
  </si>
  <si>
    <t>施　　　術　　　内　　　容</t>
    <rPh sb="0" eb="1">
      <t>ホドコ</t>
    </rPh>
    <rPh sb="4" eb="5">
      <t>ジュツ</t>
    </rPh>
    <rPh sb="8" eb="9">
      <t>ウチ</t>
    </rPh>
    <rPh sb="12" eb="13">
      <t>カタチ</t>
    </rPh>
    <phoneticPr fontId="5"/>
  </si>
  <si>
    <t>初診年月日</t>
    <rPh sb="0" eb="2">
      <t>ショシン</t>
    </rPh>
    <rPh sb="2" eb="5">
      <t>ネンガッピ</t>
    </rPh>
    <phoneticPr fontId="5"/>
  </si>
  <si>
    <t>施　　　術　　　期　　　間</t>
    <rPh sb="0" eb="1">
      <t>セ</t>
    </rPh>
    <rPh sb="4" eb="5">
      <t>ジュツ</t>
    </rPh>
    <rPh sb="8" eb="9">
      <t>キ</t>
    </rPh>
    <rPh sb="12" eb="13">
      <t>アイダ</t>
    </rPh>
    <phoneticPr fontId="5"/>
  </si>
  <si>
    <t>実日数</t>
    <rPh sb="0" eb="1">
      <t>ジツ</t>
    </rPh>
    <rPh sb="1" eb="3">
      <t>ニッスウ</t>
    </rPh>
    <phoneticPr fontId="5"/>
  </si>
  <si>
    <t>請求区分</t>
    <rPh sb="0" eb="2">
      <t>セイキュウ</t>
    </rPh>
    <rPh sb="2" eb="4">
      <t>クブン</t>
    </rPh>
    <phoneticPr fontId="5"/>
  </si>
  <si>
    <t>転　帰</t>
    <rPh sb="0" eb="1">
      <t>テン</t>
    </rPh>
    <rPh sb="2" eb="3">
      <t>キ</t>
    </rPh>
    <phoneticPr fontId="5"/>
  </si>
  <si>
    <t>　　年　　月　　日</t>
    <rPh sb="2" eb="3">
      <t>トシ</t>
    </rPh>
    <rPh sb="5" eb="6">
      <t>ツキ</t>
    </rPh>
    <rPh sb="8" eb="9">
      <t>ヒ</t>
    </rPh>
    <phoneticPr fontId="5"/>
  </si>
  <si>
    <t>自　　　年　　月　　日</t>
    <rPh sb="0" eb="1">
      <t>ジ</t>
    </rPh>
    <rPh sb="4" eb="5">
      <t>トシ</t>
    </rPh>
    <rPh sb="7" eb="8">
      <t>ツキ</t>
    </rPh>
    <rPh sb="10" eb="11">
      <t>ヒ</t>
    </rPh>
    <phoneticPr fontId="5"/>
  </si>
  <si>
    <t>～</t>
    <phoneticPr fontId="5"/>
  </si>
  <si>
    <t>至　　　年　　月　　日</t>
    <rPh sb="0" eb="1">
      <t>シ</t>
    </rPh>
    <rPh sb="4" eb="5">
      <t>トシ</t>
    </rPh>
    <rPh sb="7" eb="8">
      <t>ツキ</t>
    </rPh>
    <rPh sb="10" eb="11">
      <t>ヒ</t>
    </rPh>
    <phoneticPr fontId="5"/>
  </si>
  <si>
    <t>日</t>
    <rPh sb="0" eb="1">
      <t>ヒ</t>
    </rPh>
    <phoneticPr fontId="5"/>
  </si>
  <si>
    <t>新規　・　継続</t>
    <rPh sb="0" eb="2">
      <t>シンキ</t>
    </rPh>
    <rPh sb="5" eb="7">
      <t>ケイゾク</t>
    </rPh>
    <phoneticPr fontId="5"/>
  </si>
  <si>
    <t>治ゆ　・　中止</t>
    <rPh sb="0" eb="1">
      <t>オサム</t>
    </rPh>
    <rPh sb="5" eb="7">
      <t>チュウシ</t>
    </rPh>
    <phoneticPr fontId="5"/>
  </si>
  <si>
    <t>円</t>
    <rPh sb="0" eb="1">
      <t>エン</t>
    </rPh>
    <phoneticPr fontId="5"/>
  </si>
  <si>
    <t>摘　要</t>
    <rPh sb="0" eb="1">
      <t>チャク</t>
    </rPh>
    <rPh sb="2" eb="3">
      <t>ヨウ</t>
    </rPh>
    <phoneticPr fontId="5"/>
  </si>
  <si>
    <t>円×</t>
    <rPh sb="0" eb="1">
      <t>エン</t>
    </rPh>
    <phoneticPr fontId="5"/>
  </si>
  <si>
    <t>回＝</t>
    <rPh sb="0" eb="1">
      <t>カイ</t>
    </rPh>
    <phoneticPr fontId="5"/>
  </si>
  <si>
    <t>往療費</t>
    <rPh sb="0" eb="1">
      <t>オウ</t>
    </rPh>
    <rPh sb="1" eb="2">
      <t>リョウ</t>
    </rPh>
    <rPh sb="2" eb="3">
      <t>ヒ</t>
    </rPh>
    <phoneticPr fontId="5"/>
  </si>
  <si>
    <t>施術証明欄</t>
    <rPh sb="0" eb="2">
      <t>セジュツ</t>
    </rPh>
    <rPh sb="2" eb="4">
      <t>ショウメイ</t>
    </rPh>
    <rPh sb="4" eb="5">
      <t>ラン</t>
    </rPh>
    <phoneticPr fontId="5"/>
  </si>
  <si>
    <t>上記のとおり施術を行い，その費用を領収しました。</t>
    <rPh sb="0" eb="2">
      <t>ジョウキ</t>
    </rPh>
    <rPh sb="6" eb="8">
      <t>セジュツ</t>
    </rPh>
    <rPh sb="9" eb="10">
      <t>オコナ</t>
    </rPh>
    <rPh sb="14" eb="16">
      <t>ヒヨウ</t>
    </rPh>
    <rPh sb="17" eb="19">
      <t>リョウシュウ</t>
    </rPh>
    <phoneticPr fontId="5"/>
  </si>
  <si>
    <t>住所</t>
    <rPh sb="0" eb="2">
      <t>ジュウショ</t>
    </rPh>
    <phoneticPr fontId="5"/>
  </si>
  <si>
    <t>氏名</t>
    <rPh sb="0" eb="2">
      <t>シメイ</t>
    </rPh>
    <phoneticPr fontId="5"/>
  </si>
  <si>
    <t>印</t>
    <rPh sb="0" eb="1">
      <t>イン</t>
    </rPh>
    <phoneticPr fontId="5"/>
  </si>
  <si>
    <t>免許番号（</t>
    <rPh sb="0" eb="2">
      <t>メンキョ</t>
    </rPh>
    <rPh sb="2" eb="4">
      <t>バンゴウ</t>
    </rPh>
    <phoneticPr fontId="5"/>
  </si>
  <si>
    <t>号）</t>
    <rPh sb="0" eb="1">
      <t>ゴウ</t>
    </rPh>
    <phoneticPr fontId="5"/>
  </si>
  <si>
    <t>備　考</t>
    <rPh sb="0" eb="1">
      <t>ビ</t>
    </rPh>
    <rPh sb="2" eb="3">
      <t>コウ</t>
    </rPh>
    <phoneticPr fontId="5"/>
  </si>
  <si>
    <t>[整理番号　36]</t>
    <phoneticPr fontId="13"/>
  </si>
  <si>
    <t>〒</t>
    <phoneticPr fontId="13"/>
  </si>
  <si>
    <t>住所</t>
    <rPh sb="0" eb="2">
      <t>ジュウショ</t>
    </rPh>
    <phoneticPr fontId="13"/>
  </si>
  <si>
    <t>ｺｰﾄﾞ</t>
    <phoneticPr fontId="5"/>
  </si>
  <si>
    <t>発病の原因</t>
    <rPh sb="0" eb="2">
      <t>ハツビョウ</t>
    </rPh>
    <rPh sb="3" eb="5">
      <t>ゲンイン</t>
    </rPh>
    <phoneticPr fontId="13"/>
  </si>
  <si>
    <t>４ｋｍまで</t>
    <phoneticPr fontId="5"/>
  </si>
  <si>
    <t>施術報告書交付料
　　　　(前回支給：　　　年　　月分）</t>
    <rPh sb="0" eb="2">
      <t>セジュツ</t>
    </rPh>
    <rPh sb="2" eb="5">
      <t>ホウコクショ</t>
    </rPh>
    <rPh sb="5" eb="7">
      <t>コウフ</t>
    </rPh>
    <rPh sb="7" eb="8">
      <t>リョウ</t>
    </rPh>
    <rPh sb="14" eb="16">
      <t>ゼンカイ</t>
    </rPh>
    <rPh sb="16" eb="18">
      <t>シキュウ</t>
    </rPh>
    <rPh sb="22" eb="23">
      <t>ネン</t>
    </rPh>
    <rPh sb="25" eb="26">
      <t>ツキ</t>
    </rPh>
    <rPh sb="26" eb="27">
      <t>ブン</t>
    </rPh>
    <phoneticPr fontId="5"/>
  </si>
  <si>
    <t>施術日</t>
    <rPh sb="0" eb="2">
      <t>セジュツ</t>
    </rPh>
    <rPh sb="2" eb="3">
      <t>ヒ</t>
    </rPh>
    <phoneticPr fontId="5"/>
  </si>
  <si>
    <t>通院○</t>
    <rPh sb="0" eb="2">
      <t>ツウイン</t>
    </rPh>
    <phoneticPr fontId="13"/>
  </si>
  <si>
    <t>往療◎</t>
    <rPh sb="0" eb="1">
      <t>オウ</t>
    </rPh>
    <rPh sb="1" eb="2">
      <t>リョウ</t>
    </rPh>
    <phoneticPr fontId="5"/>
  </si>
  <si>
    <t>令和　　　　年　　　　月　　　　日</t>
    <rPh sb="0" eb="2">
      <t>レイワ</t>
    </rPh>
    <rPh sb="6" eb="7">
      <t>トシ</t>
    </rPh>
    <rPh sb="11" eb="12">
      <t>ツキ</t>
    </rPh>
    <rPh sb="16" eb="17">
      <t>ヒ</t>
    </rPh>
    <phoneticPr fontId="5"/>
  </si>
  <si>
    <t>診療報酬領収済明細書（あんま・マッサージ用）</t>
    <phoneticPr fontId="13"/>
  </si>
  <si>
    <t>傷 病 名 又 は 症 状</t>
    <rPh sb="0" eb="1">
      <t>キズ</t>
    </rPh>
    <rPh sb="2" eb="3">
      <t>ヤマイ</t>
    </rPh>
    <rPh sb="4" eb="5">
      <t>メイ</t>
    </rPh>
    <rPh sb="6" eb="7">
      <t>マタ</t>
    </rPh>
    <rPh sb="10" eb="11">
      <t>ショウ</t>
    </rPh>
    <rPh sb="12" eb="13">
      <t>ジョウ</t>
    </rPh>
    <phoneticPr fontId="5"/>
  </si>
  <si>
    <t>４ｋｍ超</t>
    <phoneticPr fontId="13"/>
  </si>
  <si>
    <t>マ　ッ　サ　ー　ジ</t>
    <phoneticPr fontId="13"/>
  </si>
  <si>
    <t>躯　幹</t>
    <rPh sb="0" eb="1">
      <t>ムクロ</t>
    </rPh>
    <rPh sb="2" eb="3">
      <t>ミキ</t>
    </rPh>
    <phoneticPr fontId="13"/>
  </si>
  <si>
    <t>右上肢</t>
    <rPh sb="0" eb="1">
      <t>ミギ</t>
    </rPh>
    <rPh sb="1" eb="3">
      <t>ジョウシ</t>
    </rPh>
    <phoneticPr fontId="13"/>
  </si>
  <si>
    <t>左上肢</t>
    <rPh sb="0" eb="1">
      <t>ヒダリ</t>
    </rPh>
    <rPh sb="1" eb="3">
      <t>ジョウシ</t>
    </rPh>
    <phoneticPr fontId="13"/>
  </si>
  <si>
    <t>右下肢</t>
    <rPh sb="0" eb="1">
      <t>ミギ</t>
    </rPh>
    <rPh sb="1" eb="3">
      <t>カシ</t>
    </rPh>
    <phoneticPr fontId="13"/>
  </si>
  <si>
    <t>左下肢</t>
    <rPh sb="0" eb="1">
      <t>ヒダリ</t>
    </rPh>
    <rPh sb="1" eb="2">
      <t>シタ</t>
    </rPh>
    <rPh sb="2" eb="3">
      <t>アシ</t>
    </rPh>
    <phoneticPr fontId="13"/>
  </si>
  <si>
    <t>回＝</t>
    <phoneticPr fontId="13"/>
  </si>
  <si>
    <t>肢×</t>
    <phoneticPr fontId="13"/>
  </si>
  <si>
    <t>変　形　徒　手　矯　正　術</t>
    <rPh sb="0" eb="1">
      <t>ヘン</t>
    </rPh>
    <rPh sb="2" eb="3">
      <t>カタチ</t>
    </rPh>
    <rPh sb="4" eb="5">
      <t>ト</t>
    </rPh>
    <rPh sb="6" eb="7">
      <t>テ</t>
    </rPh>
    <rPh sb="8" eb="9">
      <t>キョウ</t>
    </rPh>
    <rPh sb="10" eb="11">
      <t>タダシ</t>
    </rPh>
    <rPh sb="12" eb="13">
      <t>ジュツ</t>
    </rPh>
    <phoneticPr fontId="13"/>
  </si>
  <si>
    <t>温　　　　　　罨　　　　　　法</t>
    <rPh sb="0" eb="1">
      <t>オン</t>
    </rPh>
    <rPh sb="7" eb="8">
      <t>アミ</t>
    </rPh>
    <rPh sb="14" eb="15">
      <t>ホウ</t>
    </rPh>
    <phoneticPr fontId="13"/>
  </si>
  <si>
    <t>温罨法  ・  電気光線器具</t>
    <rPh sb="0" eb="1">
      <t>オン</t>
    </rPh>
    <rPh sb="1" eb="2">
      <t>アミ</t>
    </rPh>
    <rPh sb="8" eb="10">
      <t>デンキ</t>
    </rPh>
    <rPh sb="10" eb="12">
      <t>コウセン</t>
    </rPh>
    <rPh sb="12" eb="14">
      <t>キグ</t>
    </rPh>
    <phoneticPr fontId="13"/>
  </si>
  <si>
    <t>あん摩マッサージ指圧師</t>
    <rPh sb="2" eb="3">
      <t>マ</t>
    </rPh>
    <rPh sb="8" eb="10">
      <t>シアツ</t>
    </rPh>
    <rPh sb="10" eb="11">
      <t>シ</t>
    </rPh>
    <phoneticPr fontId="5"/>
  </si>
  <si>
    <t>初診の日から６ｶ月を超えて更に施術を受ける場合は、新たに医師の同意書の交付を受け、添付すること。</t>
    <rPh sb="0" eb="2">
      <t>ショシン</t>
    </rPh>
    <rPh sb="3" eb="4">
      <t>ヒ</t>
    </rPh>
    <rPh sb="8" eb="9">
      <t>ツキ</t>
    </rPh>
    <rPh sb="10" eb="11">
      <t>コ</t>
    </rPh>
    <rPh sb="13" eb="14">
      <t>サラ</t>
    </rPh>
    <rPh sb="15" eb="17">
      <t>シジュツ</t>
    </rPh>
    <rPh sb="18" eb="19">
      <t>ウ</t>
    </rPh>
    <rPh sb="21" eb="23">
      <t>バアイ</t>
    </rPh>
    <rPh sb="25" eb="26">
      <t>アラ</t>
    </rPh>
    <rPh sb="28" eb="30">
      <t>イシ</t>
    </rPh>
    <rPh sb="31" eb="34">
      <t>ドウイショ</t>
    </rPh>
    <rPh sb="35" eb="37">
      <t>コウフ</t>
    </rPh>
    <rPh sb="38" eb="39">
      <t>ウ</t>
    </rPh>
    <rPh sb="41" eb="43">
      <t>テンプ</t>
    </rPh>
    <phoneticPr fontId="5"/>
  </si>
  <si>
    <t>合      計</t>
    <rPh sb="0" eb="1">
      <t>ゴウ</t>
    </rPh>
    <rPh sb="7" eb="8">
      <t>ケイ</t>
    </rPh>
    <phoneticPr fontId="5"/>
  </si>
  <si>
    <t>R3.4改定</t>
    <rPh sb="4" eb="6">
      <t>カイテイ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</si>
</sst>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33" x14ac:knownFonts="1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10"/>
      <name val="ＭＳ 明朝"/>
      <family val="1"/>
      <charset val="128"/>
    </font>
    <font>
      <b/>
      <sz val="11"/>
      <color indexed="10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9"/>
      <name val="ＭＳ 明朝"/>
      <family val="1"/>
      <charset val="128"/>
    </font>
    <font>
      <sz val="24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0.5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274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14" fillId="0" borderId="0" xfId="0" applyFont="1" applyAlignment="1"/>
    <xf numFmtId="0" fontId="6" fillId="4" borderId="10" xfId="2" applyNumberFormat="1" applyFont="1" applyFill="1" applyBorder="1" applyAlignment="1">
      <alignment vertical="center" shrinkToFit="1"/>
    </xf>
    <xf numFmtId="3" fontId="6" fillId="4" borderId="10" xfId="2" applyNumberFormat="1" applyFont="1" applyFill="1" applyBorder="1" applyAlignment="1">
      <alignment vertical="center" shrinkToFit="1"/>
    </xf>
    <xf numFmtId="3" fontId="6" fillId="4" borderId="8" xfId="2" applyNumberFormat="1" applyFont="1" applyFill="1" applyBorder="1" applyAlignment="1">
      <alignment vertical="center" shrinkToFi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0" fontId="21" fillId="0" borderId="7" xfId="0" applyFont="1" applyBorder="1" applyAlignment="1">
      <alignment horizontal="right" vertical="center"/>
    </xf>
    <xf numFmtId="0" fontId="22" fillId="0" borderId="7" xfId="0" applyFont="1" applyBorder="1" applyAlignment="1">
      <alignment horizontal="left" vertical="center" shrinkToFit="1"/>
    </xf>
    <xf numFmtId="0" fontId="16" fillId="0" borderId="5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25" fillId="0" borderId="4" xfId="0" applyFont="1" applyBorder="1" applyAlignment="1">
      <alignment vertical="center"/>
    </xf>
    <xf numFmtId="0" fontId="25" fillId="0" borderId="5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10" xfId="0" applyFont="1" applyBorder="1" applyAlignment="1">
      <alignment vertical="center"/>
    </xf>
    <xf numFmtId="0" fontId="16" fillId="0" borderId="11" xfId="0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6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16" fillId="0" borderId="8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176" fontId="17" fillId="0" borderId="0" xfId="0" applyNumberFormat="1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 shrinkToFit="1"/>
    </xf>
    <xf numFmtId="0" fontId="20" fillId="0" borderId="9" xfId="0" applyFont="1" applyBorder="1" applyAlignment="1">
      <alignment horizontal="center" vertical="center" shrinkToFit="1"/>
    </xf>
    <xf numFmtId="0" fontId="20" fillId="0" borderId="0" xfId="0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center" vertical="center" shrinkToFit="1"/>
    </xf>
    <xf numFmtId="0" fontId="23" fillId="0" borderId="7" xfId="0" applyFont="1" applyBorder="1" applyAlignment="1">
      <alignment horizontal="center" vertical="center" shrinkToFit="1"/>
    </xf>
    <xf numFmtId="58" fontId="28" fillId="0" borderId="0" xfId="0" applyNumberFormat="1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30" fillId="0" borderId="0" xfId="0" applyFont="1" applyBorder="1" applyAlignment="1">
      <alignment horizontal="center" vertical="center" shrinkToFit="1"/>
    </xf>
    <xf numFmtId="0" fontId="28" fillId="0" borderId="10" xfId="0" applyFont="1" applyBorder="1" applyAlignment="1">
      <alignment horizontal="center" vertical="center" shrinkToFit="1"/>
    </xf>
    <xf numFmtId="0" fontId="23" fillId="0" borderId="4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23" fillId="0" borderId="7" xfId="0" applyFont="1" applyBorder="1" applyAlignment="1">
      <alignment vertical="center" shrinkToFit="1"/>
    </xf>
    <xf numFmtId="0" fontId="23" fillId="0" borderId="4" xfId="0" applyFont="1" applyBorder="1" applyAlignment="1">
      <alignment vertical="center" shrinkToFit="1"/>
    </xf>
    <xf numFmtId="0" fontId="23" fillId="0" borderId="7" xfId="0" applyFont="1" applyBorder="1" applyAlignment="1">
      <alignment vertical="center"/>
    </xf>
    <xf numFmtId="0" fontId="0" fillId="0" borderId="4" xfId="0" applyBorder="1">
      <alignment vertical="center"/>
    </xf>
    <xf numFmtId="0" fontId="32" fillId="0" borderId="0" xfId="0" applyFont="1">
      <alignment vertical="center"/>
    </xf>
    <xf numFmtId="0" fontId="14" fillId="0" borderId="9" xfId="0" applyFont="1" applyBorder="1" applyAlignment="1"/>
    <xf numFmtId="0" fontId="27" fillId="0" borderId="0" xfId="0" applyFont="1" applyAlignment="1">
      <alignment vertical="center" wrapText="1" shrinkToFit="1"/>
    </xf>
    <xf numFmtId="0" fontId="24" fillId="0" borderId="11" xfId="0" applyFont="1" applyBorder="1" applyAlignment="1">
      <alignment vertical="center"/>
    </xf>
    <xf numFmtId="0" fontId="24" fillId="0" borderId="4" xfId="0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0" fontId="24" fillId="0" borderId="7" xfId="0" applyFont="1" applyBorder="1" applyAlignment="1">
      <alignment vertical="center"/>
    </xf>
    <xf numFmtId="0" fontId="31" fillId="0" borderId="4" xfId="0" applyFont="1" applyBorder="1" applyAlignment="1">
      <alignment vertical="center"/>
    </xf>
    <xf numFmtId="0" fontId="31" fillId="0" borderId="11" xfId="0" applyFont="1" applyBorder="1" applyAlignment="1">
      <alignment vertical="center"/>
    </xf>
    <xf numFmtId="0" fontId="31" fillId="0" borderId="6" xfId="0" applyFont="1" applyBorder="1" applyAlignment="1">
      <alignment vertical="center"/>
    </xf>
    <xf numFmtId="0" fontId="31" fillId="0" borderId="7" xfId="0" applyFont="1" applyBorder="1" applyAlignment="1">
      <alignment vertical="center"/>
    </xf>
    <xf numFmtId="0" fontId="16" fillId="0" borderId="4" xfId="0" applyFont="1" applyBorder="1" applyAlignment="1">
      <alignment vertical="center" shrinkToFit="1"/>
    </xf>
    <xf numFmtId="0" fontId="6" fillId="4" borderId="9" xfId="2" applyNumberFormat="1" applyFont="1" applyFill="1" applyBorder="1" applyAlignment="1">
      <alignment horizontal="lef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0" fontId="6" fillId="4" borderId="11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0" fillId="5" borderId="1" xfId="0" applyNumberFormat="1" applyFill="1" applyBorder="1" applyAlignment="1">
      <alignment horizontal="center" vertical="center" shrinkToFit="1"/>
    </xf>
    <xf numFmtId="0" fontId="0" fillId="5" borderId="3" xfId="0" applyNumberFormat="1" applyFill="1" applyBorder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2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6" fillId="4" borderId="4" xfId="2" applyNumberFormat="1" applyFont="1" applyFill="1" applyBorder="1" applyAlignment="1">
      <alignment horizontal="center" vertical="center" shrinkToFit="1"/>
    </xf>
    <xf numFmtId="0" fontId="6" fillId="4" borderId="5" xfId="2" applyNumberFormat="1" applyFont="1" applyFill="1" applyBorder="1" applyAlignment="1">
      <alignment horizontal="center" vertical="center" shrinkToFit="1"/>
    </xf>
    <xf numFmtId="0" fontId="23" fillId="0" borderId="4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31" fillId="0" borderId="4" xfId="0" applyFont="1" applyBorder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0" fontId="23" fillId="0" borderId="4" xfId="0" applyFont="1" applyBorder="1" applyAlignment="1">
      <alignment horizontal="right" vertical="center"/>
    </xf>
    <xf numFmtId="0" fontId="23" fillId="0" borderId="5" xfId="0" applyFont="1" applyBorder="1" applyAlignment="1">
      <alignment horizontal="right" vertical="center"/>
    </xf>
    <xf numFmtId="0" fontId="23" fillId="0" borderId="7" xfId="0" applyFont="1" applyBorder="1" applyAlignment="1">
      <alignment horizontal="right" vertical="center"/>
    </xf>
    <xf numFmtId="0" fontId="23" fillId="0" borderId="8" xfId="0" applyFont="1" applyBorder="1" applyAlignment="1">
      <alignment horizontal="right" vertical="center"/>
    </xf>
    <xf numFmtId="0" fontId="31" fillId="0" borderId="11" xfId="0" applyFont="1" applyBorder="1" applyAlignment="1">
      <alignment horizontal="left" vertical="center"/>
    </xf>
    <xf numFmtId="0" fontId="31" fillId="0" borderId="4" xfId="0" applyFont="1" applyBorder="1" applyAlignment="1">
      <alignment horizontal="left" vertical="center"/>
    </xf>
    <xf numFmtId="0" fontId="31" fillId="0" borderId="5" xfId="0" applyFont="1" applyBorder="1" applyAlignment="1">
      <alignment horizontal="left" vertical="center"/>
    </xf>
    <xf numFmtId="0" fontId="31" fillId="0" borderId="6" xfId="0" applyFont="1" applyBorder="1" applyAlignment="1">
      <alignment horizontal="left" vertical="center"/>
    </xf>
    <xf numFmtId="0" fontId="31" fillId="0" borderId="7" xfId="0" applyFont="1" applyBorder="1" applyAlignment="1">
      <alignment horizontal="left" vertical="center"/>
    </xf>
    <xf numFmtId="0" fontId="31" fillId="0" borderId="8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 shrinkToFit="1"/>
    </xf>
    <xf numFmtId="0" fontId="23" fillId="0" borderId="7" xfId="0" applyFont="1" applyBorder="1" applyAlignment="1">
      <alignment horizontal="left" vertical="center" shrinkToFit="1"/>
    </xf>
    <xf numFmtId="0" fontId="23" fillId="0" borderId="11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31" fillId="0" borderId="9" xfId="0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/>
    </xf>
    <xf numFmtId="0" fontId="25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4" xfId="0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25" fillId="0" borderId="7" xfId="0" applyFont="1" applyBorder="1" applyAlignment="1">
      <alignment horizontal="left" vertical="center"/>
    </xf>
    <xf numFmtId="0" fontId="26" fillId="0" borderId="11" xfId="0" applyFont="1" applyBorder="1" applyAlignment="1">
      <alignment horizontal="center" vertical="center" shrinkToFit="1"/>
    </xf>
    <xf numFmtId="0" fontId="26" fillId="0" borderId="4" xfId="0" applyFont="1" applyBorder="1" applyAlignment="1">
      <alignment horizontal="center" vertical="center" shrinkToFit="1"/>
    </xf>
    <xf numFmtId="0" fontId="26" fillId="0" borderId="5" xfId="0" applyFont="1" applyBorder="1" applyAlignment="1">
      <alignment horizontal="center" vertical="center" shrinkToFit="1"/>
    </xf>
    <xf numFmtId="0" fontId="26" fillId="0" borderId="6" xfId="0" applyFont="1" applyBorder="1" applyAlignment="1">
      <alignment horizontal="center" vertical="center" shrinkToFit="1"/>
    </xf>
    <xf numFmtId="0" fontId="26" fillId="0" borderId="7" xfId="0" applyFont="1" applyBorder="1" applyAlignment="1">
      <alignment horizontal="center" vertical="center" shrinkToFit="1"/>
    </xf>
    <xf numFmtId="0" fontId="26" fillId="0" borderId="8" xfId="0" applyFont="1" applyBorder="1" applyAlignment="1">
      <alignment horizontal="center" vertical="center" shrinkToFit="1"/>
    </xf>
    <xf numFmtId="49" fontId="26" fillId="0" borderId="11" xfId="0" applyNumberFormat="1" applyFont="1" applyBorder="1" applyAlignment="1">
      <alignment horizontal="center" vertical="center" shrinkToFit="1"/>
    </xf>
    <xf numFmtId="49" fontId="26" fillId="0" borderId="4" xfId="0" applyNumberFormat="1" applyFont="1" applyBorder="1" applyAlignment="1">
      <alignment horizontal="center" vertical="center" shrinkToFit="1"/>
    </xf>
    <xf numFmtId="49" fontId="26" fillId="0" borderId="5" xfId="0" applyNumberFormat="1" applyFont="1" applyBorder="1" applyAlignment="1">
      <alignment horizontal="center" vertical="center" shrinkToFit="1"/>
    </xf>
    <xf numFmtId="49" fontId="26" fillId="0" borderId="6" xfId="0" applyNumberFormat="1" applyFont="1" applyBorder="1" applyAlignment="1">
      <alignment horizontal="center" vertical="center" shrinkToFit="1"/>
    </xf>
    <xf numFmtId="49" fontId="26" fillId="0" borderId="7" xfId="0" applyNumberFormat="1" applyFont="1" applyBorder="1" applyAlignment="1">
      <alignment horizontal="center" vertical="center" shrinkToFit="1"/>
    </xf>
    <xf numFmtId="49" fontId="26" fillId="0" borderId="8" xfId="0" applyNumberFormat="1" applyFont="1" applyBorder="1" applyAlignment="1">
      <alignment horizontal="center" vertical="center" shrinkToFit="1"/>
    </xf>
    <xf numFmtId="0" fontId="25" fillId="0" borderId="11" xfId="0" applyFont="1" applyBorder="1" applyAlignment="1">
      <alignment horizontal="center" vertical="center" shrinkToFit="1"/>
    </xf>
    <xf numFmtId="0" fontId="25" fillId="0" borderId="4" xfId="0" applyFont="1" applyBorder="1" applyAlignment="1">
      <alignment horizontal="center" vertical="center" shrinkToFit="1"/>
    </xf>
    <xf numFmtId="0" fontId="25" fillId="0" borderId="5" xfId="0" applyFont="1" applyBorder="1" applyAlignment="1">
      <alignment horizontal="center" vertical="center" shrinkToFit="1"/>
    </xf>
    <xf numFmtId="0" fontId="25" fillId="0" borderId="6" xfId="0" applyFont="1" applyBorder="1" applyAlignment="1">
      <alignment horizontal="center" vertical="center" shrinkToFit="1"/>
    </xf>
    <xf numFmtId="0" fontId="25" fillId="0" borderId="7" xfId="0" applyFont="1" applyBorder="1" applyAlignment="1">
      <alignment horizontal="center" vertical="center" shrinkToFit="1"/>
    </xf>
    <xf numFmtId="0" fontId="25" fillId="0" borderId="8" xfId="0" applyFont="1" applyBorder="1" applyAlignment="1">
      <alignment horizontal="center" vertical="center" shrinkToFit="1"/>
    </xf>
    <xf numFmtId="0" fontId="15" fillId="8" borderId="12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176" fontId="17" fillId="4" borderId="1" xfId="0" applyNumberFormat="1" applyFont="1" applyFill="1" applyBorder="1" applyAlignment="1">
      <alignment horizontal="center" vertical="center"/>
    </xf>
    <xf numFmtId="176" fontId="17" fillId="4" borderId="2" xfId="0" applyNumberFormat="1" applyFont="1" applyFill="1" applyBorder="1" applyAlignment="1">
      <alignment horizontal="center" vertical="center"/>
    </xf>
    <xf numFmtId="176" fontId="17" fillId="4" borderId="3" xfId="0" applyNumberFormat="1" applyFont="1" applyFill="1" applyBorder="1" applyAlignment="1">
      <alignment horizontal="center" vertical="center"/>
    </xf>
    <xf numFmtId="58" fontId="28" fillId="0" borderId="11" xfId="0" applyNumberFormat="1" applyFont="1" applyBorder="1" applyAlignment="1">
      <alignment horizontal="center" vertical="center" shrinkToFit="1"/>
    </xf>
    <xf numFmtId="58" fontId="28" fillId="0" borderId="4" xfId="0" applyNumberFormat="1" applyFont="1" applyBorder="1" applyAlignment="1">
      <alignment horizontal="center" vertical="center" shrinkToFit="1"/>
    </xf>
    <xf numFmtId="58" fontId="28" fillId="0" borderId="5" xfId="0" applyNumberFormat="1" applyFont="1" applyBorder="1" applyAlignment="1">
      <alignment horizontal="center" vertical="center" shrinkToFit="1"/>
    </xf>
    <xf numFmtId="58" fontId="28" fillId="0" borderId="6" xfId="0" applyNumberFormat="1" applyFont="1" applyBorder="1" applyAlignment="1">
      <alignment horizontal="center" vertical="center" shrinkToFit="1"/>
    </xf>
    <xf numFmtId="58" fontId="28" fillId="0" borderId="7" xfId="0" applyNumberFormat="1" applyFont="1" applyBorder="1" applyAlignment="1">
      <alignment horizontal="center" vertical="center" shrinkToFit="1"/>
    </xf>
    <xf numFmtId="58" fontId="28" fillId="0" borderId="8" xfId="0" applyNumberFormat="1" applyFont="1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 shrinkToFit="1"/>
    </xf>
    <xf numFmtId="0" fontId="16" fillId="0" borderId="2" xfId="0" applyFont="1" applyBorder="1" applyAlignment="1">
      <alignment horizontal="center" vertical="center" shrinkToFit="1"/>
    </xf>
    <xf numFmtId="0" fontId="16" fillId="0" borderId="3" xfId="0" applyFont="1" applyBorder="1" applyAlignment="1">
      <alignment horizontal="center" vertical="center" shrinkToFit="1"/>
    </xf>
    <xf numFmtId="0" fontId="18" fillId="2" borderId="12" xfId="0" applyFont="1" applyFill="1" applyBorder="1" applyAlignment="1">
      <alignment horizontal="center" vertical="center"/>
    </xf>
    <xf numFmtId="0" fontId="19" fillId="0" borderId="1" xfId="0" applyFont="1" applyBorder="1" applyAlignment="1" applyProtection="1">
      <alignment horizontal="center" vertical="center"/>
      <protection locked="0"/>
    </xf>
    <xf numFmtId="0" fontId="19" fillId="0" borderId="2" xfId="0" applyFont="1" applyBorder="1" applyAlignment="1" applyProtection="1">
      <alignment horizontal="center" vertical="center"/>
      <protection locked="0"/>
    </xf>
    <xf numFmtId="0" fontId="19" fillId="0" borderId="4" xfId="0" applyFont="1" applyBorder="1" applyAlignment="1" applyProtection="1">
      <alignment horizontal="center" vertical="center"/>
      <protection locked="0"/>
    </xf>
    <xf numFmtId="0" fontId="19" fillId="0" borderId="5" xfId="0" applyFont="1" applyBorder="1" applyAlignment="1" applyProtection="1">
      <alignment horizontal="center" vertical="center"/>
      <protection locked="0"/>
    </xf>
    <xf numFmtId="58" fontId="17" fillId="4" borderId="1" xfId="0" applyNumberFormat="1" applyFont="1" applyFill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shrinkToFit="1"/>
    </xf>
    <xf numFmtId="0" fontId="23" fillId="0" borderId="4" xfId="0" applyFont="1" applyBorder="1" applyAlignment="1">
      <alignment horizontal="center" vertical="center" shrinkToFit="1"/>
    </xf>
    <xf numFmtId="0" fontId="23" fillId="0" borderId="5" xfId="0" applyFont="1" applyBorder="1" applyAlignment="1">
      <alignment horizontal="center" vertical="center" shrinkToFit="1"/>
    </xf>
    <xf numFmtId="0" fontId="23" fillId="0" borderId="6" xfId="0" applyFont="1" applyBorder="1" applyAlignment="1">
      <alignment horizontal="center" vertical="center" shrinkToFit="1"/>
    </xf>
    <xf numFmtId="0" fontId="23" fillId="0" borderId="7" xfId="0" applyFont="1" applyBorder="1" applyAlignment="1">
      <alignment horizontal="center" vertical="center" shrinkToFit="1"/>
    </xf>
    <xf numFmtId="0" fontId="23" fillId="0" borderId="8" xfId="0" applyFont="1" applyBorder="1" applyAlignment="1">
      <alignment horizontal="center" vertical="center" shrinkToFit="1"/>
    </xf>
    <xf numFmtId="0" fontId="15" fillId="0" borderId="9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20" fillId="0" borderId="9" xfId="0" applyFont="1" applyBorder="1" applyAlignment="1">
      <alignment horizontal="center" vertical="center" shrinkToFit="1"/>
    </xf>
    <xf numFmtId="0" fontId="20" fillId="0" borderId="0" xfId="0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center" vertical="center" shrinkToFit="1"/>
    </xf>
    <xf numFmtId="0" fontId="24" fillId="0" borderId="11" xfId="0" applyFont="1" applyBorder="1" applyAlignment="1">
      <alignment horizontal="center" vertical="center" textRotation="255"/>
    </xf>
    <xf numFmtId="0" fontId="24" fillId="0" borderId="5" xfId="0" applyFont="1" applyBorder="1" applyAlignment="1">
      <alignment horizontal="center" vertical="center" textRotation="255"/>
    </xf>
    <xf numFmtId="0" fontId="24" fillId="0" borderId="9" xfId="0" applyFont="1" applyBorder="1" applyAlignment="1">
      <alignment horizontal="center" vertical="center" textRotation="255"/>
    </xf>
    <xf numFmtId="0" fontId="24" fillId="0" borderId="10" xfId="0" applyFont="1" applyBorder="1" applyAlignment="1">
      <alignment horizontal="center" vertical="center" textRotation="255"/>
    </xf>
    <xf numFmtId="0" fontId="24" fillId="0" borderId="6" xfId="0" applyFont="1" applyBorder="1" applyAlignment="1">
      <alignment horizontal="center" vertical="center" textRotation="255"/>
    </xf>
    <xf numFmtId="0" fontId="24" fillId="0" borderId="8" xfId="0" applyFont="1" applyBorder="1" applyAlignment="1">
      <alignment horizontal="center" vertical="center" textRotation="255"/>
    </xf>
    <xf numFmtId="0" fontId="25" fillId="0" borderId="0" xfId="0" applyFont="1" applyBorder="1" applyAlignment="1">
      <alignment horizontal="center"/>
    </xf>
    <xf numFmtId="0" fontId="25" fillId="0" borderId="7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23" fillId="0" borderId="11" xfId="0" applyFont="1" applyBorder="1" applyAlignment="1">
      <alignment horizontal="center" vertical="center" textRotation="255"/>
    </xf>
    <xf numFmtId="0" fontId="23" fillId="0" borderId="5" xfId="0" applyFont="1" applyBorder="1" applyAlignment="1">
      <alignment horizontal="center" vertical="center" textRotation="255"/>
    </xf>
    <xf numFmtId="0" fontId="23" fillId="0" borderId="9" xfId="0" applyFont="1" applyBorder="1" applyAlignment="1">
      <alignment horizontal="center" vertical="center" textRotation="255"/>
    </xf>
    <xf numFmtId="0" fontId="23" fillId="0" borderId="10" xfId="0" applyFont="1" applyBorder="1" applyAlignment="1">
      <alignment horizontal="center" vertical="center" textRotation="255"/>
    </xf>
    <xf numFmtId="0" fontId="23" fillId="0" borderId="6" xfId="0" applyFont="1" applyBorder="1" applyAlignment="1">
      <alignment horizontal="center" vertical="center" textRotation="255"/>
    </xf>
    <xf numFmtId="0" fontId="23" fillId="0" borderId="8" xfId="0" applyFont="1" applyBorder="1" applyAlignment="1">
      <alignment horizontal="center" vertical="center" textRotation="255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shrinkToFit="1"/>
    </xf>
    <xf numFmtId="0" fontId="16" fillId="0" borderId="4" xfId="0" applyFont="1" applyBorder="1" applyAlignment="1">
      <alignment horizontal="center" vertical="center" shrinkToFit="1"/>
    </xf>
    <xf numFmtId="0" fontId="16" fillId="0" borderId="5" xfId="0" applyFont="1" applyBorder="1" applyAlignment="1">
      <alignment horizontal="center" vertical="center" shrinkToFit="1"/>
    </xf>
    <xf numFmtId="0" fontId="28" fillId="0" borderId="11" xfId="0" applyFont="1" applyBorder="1" applyAlignment="1">
      <alignment horizontal="center" vertical="center" shrinkToFit="1"/>
    </xf>
    <xf numFmtId="0" fontId="28" fillId="0" borderId="4" xfId="0" applyFont="1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6" xfId="0" applyFont="1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16" fillId="0" borderId="11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28" fillId="0" borderId="11" xfId="0" applyFont="1" applyBorder="1" applyAlignment="1" applyProtection="1">
      <alignment horizontal="left" vertical="center"/>
      <protection locked="0"/>
    </xf>
    <xf numFmtId="0" fontId="28" fillId="0" borderId="4" xfId="0" applyFont="1" applyBorder="1" applyAlignment="1" applyProtection="1">
      <alignment horizontal="left" vertical="center"/>
      <protection locked="0"/>
    </xf>
    <xf numFmtId="0" fontId="28" fillId="0" borderId="5" xfId="0" applyFont="1" applyBorder="1" applyAlignment="1" applyProtection="1">
      <alignment horizontal="left" vertical="center"/>
      <protection locked="0"/>
    </xf>
    <xf numFmtId="0" fontId="28" fillId="0" borderId="6" xfId="0" applyFont="1" applyBorder="1" applyAlignment="1" applyProtection="1">
      <alignment horizontal="center" vertical="center" shrinkToFit="1"/>
      <protection locked="0"/>
    </xf>
    <xf numFmtId="0" fontId="28" fillId="0" borderId="7" xfId="0" applyFont="1" applyBorder="1" applyAlignment="1" applyProtection="1">
      <alignment horizontal="center" vertical="center" shrinkToFit="1"/>
      <protection locked="0"/>
    </xf>
    <xf numFmtId="0" fontId="28" fillId="0" borderId="8" xfId="0" applyFont="1" applyBorder="1" applyAlignment="1" applyProtection="1">
      <alignment horizontal="center" vertical="center" shrinkToFit="1"/>
      <protection locked="0"/>
    </xf>
    <xf numFmtId="0" fontId="24" fillId="0" borderId="11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 shrinkToFit="1"/>
    </xf>
    <xf numFmtId="0" fontId="30" fillId="0" borderId="4" xfId="0" applyFont="1" applyBorder="1" applyAlignment="1">
      <alignment horizontal="center" vertical="center" shrinkToFit="1"/>
    </xf>
    <xf numFmtId="0" fontId="30" fillId="0" borderId="5" xfId="0" applyFont="1" applyBorder="1" applyAlignment="1">
      <alignment horizontal="center" vertical="center" shrinkToFit="1"/>
    </xf>
    <xf numFmtId="0" fontId="30" fillId="0" borderId="6" xfId="0" applyFont="1" applyBorder="1" applyAlignment="1">
      <alignment horizontal="center" vertical="center" shrinkToFit="1"/>
    </xf>
    <xf numFmtId="0" fontId="30" fillId="0" borderId="7" xfId="0" applyFont="1" applyBorder="1" applyAlignment="1">
      <alignment horizontal="center" vertical="center" shrinkToFit="1"/>
    </xf>
    <xf numFmtId="0" fontId="30" fillId="0" borderId="8" xfId="0" applyFont="1" applyBorder="1" applyAlignment="1">
      <alignment horizontal="center" vertical="center" shrinkToFit="1"/>
    </xf>
    <xf numFmtId="176" fontId="28" fillId="0" borderId="11" xfId="0" applyNumberFormat="1" applyFont="1" applyBorder="1" applyAlignment="1">
      <alignment horizontal="center" vertical="center" shrinkToFit="1"/>
    </xf>
    <xf numFmtId="0" fontId="29" fillId="0" borderId="11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6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29" fillId="0" borderId="8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 shrinkToFit="1"/>
    </xf>
    <xf numFmtId="0" fontId="16" fillId="0" borderId="7" xfId="0" applyFont="1" applyBorder="1" applyAlignment="1">
      <alignment horizontal="center" vertical="center" shrinkToFit="1"/>
    </xf>
    <xf numFmtId="0" fontId="16" fillId="0" borderId="8" xfId="0" applyFont="1" applyBorder="1" applyAlignment="1">
      <alignment horizontal="center" vertical="center" shrinkToFit="1"/>
    </xf>
    <xf numFmtId="0" fontId="16" fillId="0" borderId="11" xfId="0" applyFont="1" applyBorder="1" applyAlignment="1">
      <alignment horizontal="right" vertical="center" shrinkToFit="1"/>
    </xf>
    <xf numFmtId="0" fontId="16" fillId="0" borderId="4" xfId="0" applyFont="1" applyBorder="1" applyAlignment="1">
      <alignment horizontal="right" vertical="center" shrinkToFit="1"/>
    </xf>
    <xf numFmtId="0" fontId="16" fillId="0" borderId="5" xfId="0" applyFont="1" applyBorder="1" applyAlignment="1">
      <alignment horizontal="right" vertical="center" shrinkToFit="1"/>
    </xf>
    <xf numFmtId="0" fontId="16" fillId="0" borderId="6" xfId="0" applyFont="1" applyBorder="1" applyAlignment="1">
      <alignment horizontal="right" vertical="center" shrinkToFit="1"/>
    </xf>
    <xf numFmtId="0" fontId="16" fillId="0" borderId="7" xfId="0" applyFont="1" applyBorder="1" applyAlignment="1">
      <alignment horizontal="right" vertical="center" shrinkToFit="1"/>
    </xf>
    <xf numFmtId="0" fontId="16" fillId="0" borderId="8" xfId="0" applyFont="1" applyBorder="1" applyAlignment="1">
      <alignment horizontal="right" vertical="center" shrinkToFit="1"/>
    </xf>
    <xf numFmtId="0" fontId="23" fillId="0" borderId="9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23" fillId="0" borderId="7" xfId="0" applyFont="1" applyFill="1" applyBorder="1" applyAlignment="1">
      <alignment horizontal="center" vertical="center" shrinkToFit="1"/>
    </xf>
    <xf numFmtId="0" fontId="31" fillId="0" borderId="5" xfId="0" applyFont="1" applyBorder="1" applyAlignment="1">
      <alignment horizontal="center" vertical="center"/>
    </xf>
    <xf numFmtId="0" fontId="31" fillId="0" borderId="9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0" fontId="31" fillId="0" borderId="10" xfId="0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 shrinkToFit="1"/>
    </xf>
    <xf numFmtId="0" fontId="23" fillId="0" borderId="11" xfId="0" applyFont="1" applyFill="1" applyBorder="1" applyAlignment="1">
      <alignment horizontal="center" vertical="center" shrinkToFit="1"/>
    </xf>
    <xf numFmtId="0" fontId="23" fillId="0" borderId="4" xfId="0" applyFont="1" applyFill="1" applyBorder="1" applyAlignment="1">
      <alignment horizontal="center" vertical="center" shrinkToFit="1"/>
    </xf>
    <xf numFmtId="0" fontId="23" fillId="0" borderId="11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7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0" fontId="16" fillId="0" borderId="0" xfId="0" applyFont="1" applyAlignment="1">
      <alignment horizontal="right" vertical="center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21167</xdr:colOff>
      <xdr:row>20</xdr:row>
      <xdr:rowOff>127000</xdr:rowOff>
    </xdr:from>
    <xdr:to>
      <xdr:col>28</xdr:col>
      <xdr:colOff>137583</xdr:colOff>
      <xdr:row>21</xdr:row>
      <xdr:rowOff>95250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841750" y="3894667"/>
          <a:ext cx="317500" cy="201083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48</xdr:col>
      <xdr:colOff>21166</xdr:colOff>
      <xdr:row>15</xdr:row>
      <xdr:rowOff>105833</xdr:rowOff>
    </xdr:from>
    <xdr:to>
      <xdr:col>53</xdr:col>
      <xdr:colOff>88900</xdr:colOff>
      <xdr:row>16</xdr:row>
      <xdr:rowOff>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977966" y="2201333"/>
          <a:ext cx="1083734" cy="262467"/>
        </a:xfrm>
        <a:prstGeom prst="roundRect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8317;&#36794;&#20013;&#23398;&#26657;&#20107;&#21209;&#32113;&#25324;&#65404;&#65405;&#65411;&#65425;ver&#8544;/&#20351;&#29992;&#12288;&#28317;&#36794;&#20013;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基本ﾃﾞｰﾀ"/>
      <sheetName val="職員ﾃﾞｰﾀ"/>
      <sheetName val="用務ﾃﾞｰﾀ"/>
      <sheetName val="計算ﾃﾞｰﾀ"/>
      <sheetName val="様式集"/>
      <sheetName val="ﾗﾍﾞﾙｼｰﾄ他"/>
      <sheetName val="封筒"/>
      <sheetName val="校内旅費調査"/>
      <sheetName val="Sheet1"/>
      <sheetName val="ﾛｺﾞﾏｰｸ"/>
      <sheetName val="学校ｼｰﾄ"/>
      <sheetName val="関数"/>
      <sheetName val="Sheet2"/>
      <sheetName val="Sheet3"/>
      <sheetName val="回覧ｼｰﾄ"/>
    </sheetNames>
    <sheetDataSet>
      <sheetData sheetId="0"/>
      <sheetData sheetId="1">
        <row r="2">
          <cell r="B2" t="str">
            <v>☆ 学校事務統括システムⅡ XP～WIN7純正規版☆</v>
          </cell>
        </row>
        <row r="3">
          <cell r="C3" t="str">
            <v>Produce ： K.Saito/sub Produce M.Yamanokuchi　2002-2012 Saito Prodeuction</v>
          </cell>
          <cell r="J3" t="str">
            <v>愛称：つーるﾎﾞｯｸｽ　Ver18 Win7</v>
          </cell>
        </row>
        <row r="4">
          <cell r="C4" t="str">
            <v>Microsoft Excel2010-97/03 &amp; IME/ATOK</v>
          </cell>
        </row>
        <row r="5">
          <cell r="C5" t="str">
            <v>つーるﾎﾞｯｸｽ　VBA MACRO　Ver9.10　Vol5.30　XP/Win7共通版</v>
          </cell>
          <cell r="G5" t="str">
            <v>OA研究委員会管理</v>
          </cell>
          <cell r="J5">
            <v>42633</v>
          </cell>
        </row>
        <row r="6">
          <cell r="D6" t="str">
            <v>霧島市教育委員会</v>
          </cell>
          <cell r="E6" t="str">
            <v>高田肥文</v>
          </cell>
          <cell r="F6" t="str">
            <v>鹿児島県 教育委員会</v>
          </cell>
          <cell r="J6" t="str">
            <v>〒890-8577</v>
          </cell>
          <cell r="K6" t="str">
            <v>鹿児島市鴨池新町１０番１号</v>
          </cell>
        </row>
        <row r="7">
          <cell r="F7" t="str">
            <v>姶良・伊佐教育事務所</v>
          </cell>
          <cell r="J7" t="str">
            <v>〒899-5212</v>
          </cell>
          <cell r="K7" t="str">
            <v>姶良市加治木町諏訪町１２</v>
          </cell>
        </row>
        <row r="8">
          <cell r="D8" t="str">
            <v>霧島市立溝辺中学校</v>
          </cell>
          <cell r="H8" t="str">
            <v>岩越　悟志</v>
          </cell>
        </row>
        <row r="9">
          <cell r="D9" t="str">
            <v>溝辺中学校</v>
          </cell>
        </row>
        <row r="10">
          <cell r="D10" t="str">
            <v>溝辺</v>
          </cell>
        </row>
        <row r="11">
          <cell r="D11" t="str">
            <v>霧島市溝辺町有川166</v>
          </cell>
        </row>
        <row r="12">
          <cell r="D12" t="str">
            <v>米森　孝代</v>
          </cell>
        </row>
        <row r="13">
          <cell r="D13" t="str">
            <v>28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03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440710</v>
          </cell>
        </row>
        <row r="21">
          <cell r="D21" t="str">
            <v>899-6401</v>
          </cell>
        </row>
        <row r="22">
          <cell r="D22" t="str">
            <v>0995-59-2006</v>
          </cell>
        </row>
        <row r="23">
          <cell r="D23" t="str">
            <v>0995-59-3783</v>
          </cell>
        </row>
        <row r="24">
          <cell r="D24" t="str">
            <v>事務主幹</v>
          </cell>
        </row>
        <row r="25">
          <cell r="D25" t="str">
            <v>齋藤　勝範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 t="str">
            <v>5217，5218，5219</v>
          </cell>
        </row>
        <row r="35">
          <cell r="I35" t="str">
            <v>厚生係</v>
          </cell>
          <cell r="J35" t="str">
            <v>099-286-5206</v>
          </cell>
          <cell r="L35" t="str">
            <v>5214，5215，5216</v>
          </cell>
        </row>
        <row r="36">
          <cell r="I36" t="str">
            <v>年金給付係</v>
          </cell>
          <cell r="L36" t="str">
            <v>5220，5221，5222</v>
          </cell>
        </row>
      </sheetData>
      <sheetData sheetId="2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023</v>
          </cell>
          <cell r="G6" t="str">
            <v>校長</v>
          </cell>
          <cell r="H6" t="str">
            <v>米森　孝代</v>
          </cell>
          <cell r="I6" t="str">
            <v>ﾖﾈﾓﾘ　ﾀｶﾖ</v>
          </cell>
          <cell r="J6" t="str">
            <v>霧島市溝辺町有川</v>
          </cell>
          <cell r="K6" t="str">
            <v>147-1</v>
          </cell>
          <cell r="L6" t="str">
            <v>溝辺</v>
          </cell>
          <cell r="M6">
            <v>596205</v>
          </cell>
          <cell r="N6" t="str">
            <v>899-6401</v>
          </cell>
          <cell r="O6" t="str">
            <v>0995</v>
          </cell>
          <cell r="P6" t="str">
            <v>59</v>
          </cell>
          <cell r="Q6" t="str">
            <v>2501</v>
          </cell>
          <cell r="R6" t="str">
            <v>管理</v>
          </cell>
          <cell r="T6" t="str">
            <v>4年</v>
          </cell>
          <cell r="U6" t="str">
            <v>管理</v>
          </cell>
          <cell r="Y6" t="str">
            <v>070596205</v>
          </cell>
          <cell r="Z6" t="str">
            <v>鹿児島銀行</v>
          </cell>
          <cell r="AA6" t="str">
            <v>日吉</v>
          </cell>
          <cell r="AB6" t="str">
            <v>311-0761653</v>
          </cell>
          <cell r="AC6" t="str">
            <v xml:space="preserve"> 0</v>
          </cell>
          <cell r="AD6" t="str">
            <v>徒歩6分0.5㎞=　非該当</v>
          </cell>
          <cell r="AE6" t="str">
            <v>教職員住宅</v>
          </cell>
          <cell r="AF6">
            <v>360920</v>
          </cell>
          <cell r="AG6">
            <v>42461</v>
          </cell>
          <cell r="AH6">
            <v>441700</v>
          </cell>
          <cell r="AI6">
            <v>441700</v>
          </cell>
          <cell r="AK6">
            <v>42461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AV6" t="str">
            <v>鹿児島銀行</v>
          </cell>
          <cell r="AW6" t="str">
            <v>日吉</v>
          </cell>
          <cell r="AX6" t="str">
            <v>311-761653</v>
          </cell>
          <cell r="BB6">
            <v>30773</v>
          </cell>
          <cell r="BC6">
            <v>441700</v>
          </cell>
          <cell r="BD6" t="str">
            <v>/無職</v>
          </cell>
          <cell r="BF6" t="str">
            <v>ﾖﾈﾓﾘ　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090</v>
          </cell>
          <cell r="G7" t="str">
            <v>教頭</v>
          </cell>
          <cell r="H7" t="str">
            <v>亀石　明郎</v>
          </cell>
          <cell r="I7" t="str">
            <v>ｶﾒｲｼ　ｱｷﾛｳ</v>
          </cell>
          <cell r="J7" t="str">
            <v>霧島市溝辺町有川</v>
          </cell>
          <cell r="K7" t="str">
            <v>147-1</v>
          </cell>
          <cell r="L7" t="str">
            <v>溝辺</v>
          </cell>
          <cell r="M7">
            <v>565083</v>
          </cell>
          <cell r="N7" t="str">
            <v>899-6401</v>
          </cell>
          <cell r="O7" t="str">
            <v>090</v>
          </cell>
          <cell r="P7" t="str">
            <v>7985</v>
          </cell>
          <cell r="Q7" t="str">
            <v>1408</v>
          </cell>
          <cell r="R7" t="str">
            <v>管理</v>
          </cell>
          <cell r="T7" t="str">
            <v>4年</v>
          </cell>
          <cell r="U7" t="str">
            <v>管理</v>
          </cell>
          <cell r="Y7" t="str">
            <v>070565083</v>
          </cell>
          <cell r="Z7" t="str">
            <v>鹿児島銀行</v>
          </cell>
          <cell r="AA7" t="str">
            <v>伊敷ﾆｭ-ﾀｳﾝ</v>
          </cell>
          <cell r="AB7" t="str">
            <v>135-63092</v>
          </cell>
          <cell r="AC7" t="str">
            <v xml:space="preserve"> 0</v>
          </cell>
          <cell r="AD7" t="str">
            <v>徒歩6分0.5㎞=　非該当</v>
          </cell>
          <cell r="AE7" t="str">
            <v>教職員住宅</v>
          </cell>
          <cell r="AF7">
            <v>321229</v>
          </cell>
          <cell r="AG7">
            <v>41275</v>
          </cell>
          <cell r="AH7">
            <v>440000</v>
          </cell>
          <cell r="AI7">
            <v>440000</v>
          </cell>
          <cell r="AK7">
            <v>42095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AV7" t="str">
            <v>ゆうちょ銀行</v>
          </cell>
          <cell r="AW7" t="str">
            <v>七八八</v>
          </cell>
          <cell r="AX7" t="str">
            <v>9900788</v>
          </cell>
          <cell r="BB7">
            <v>30773</v>
          </cell>
          <cell r="BC7">
            <v>440000</v>
          </cell>
          <cell r="BD7" t="str">
            <v>いづみ/西伊敷小</v>
          </cell>
          <cell r="BE7" t="str">
            <v>亀石　いづみ</v>
          </cell>
          <cell r="BF7" t="str">
            <v>ｶﾒｲｼ　ｲﾂﾞﾐ</v>
          </cell>
          <cell r="BG7">
            <v>22809</v>
          </cell>
        </row>
        <row r="8">
          <cell r="B8">
            <v>3</v>
          </cell>
          <cell r="C8" t="str">
            <v>0</v>
          </cell>
          <cell r="D8">
            <v>1</v>
          </cell>
          <cell r="E8" t="str">
            <v>5-</v>
          </cell>
          <cell r="F8" t="str">
            <v>085</v>
          </cell>
          <cell r="G8" t="str">
            <v>事務主幹</v>
          </cell>
          <cell r="H8" t="str">
            <v>齋藤　勝範</v>
          </cell>
          <cell r="I8" t="str">
            <v>ｻｲﾄｳ　ｶﾂﾉﾘ</v>
          </cell>
          <cell r="J8" t="str">
            <v>姶良市西姶良4丁目</v>
          </cell>
          <cell r="K8" t="str">
            <v>5-1</v>
          </cell>
          <cell r="L8" t="str">
            <v>姶良ｲﾝﾀｰ入口</v>
          </cell>
          <cell r="M8">
            <v>623954</v>
          </cell>
          <cell r="N8" t="str">
            <v>899-5656</v>
          </cell>
          <cell r="O8" t="str">
            <v>080</v>
          </cell>
          <cell r="P8" t="str">
            <v>5255</v>
          </cell>
          <cell r="Q8" t="str">
            <v>0830</v>
          </cell>
          <cell r="R8" t="str">
            <v>事務</v>
          </cell>
          <cell r="T8" t="str">
            <v>4年</v>
          </cell>
          <cell r="U8" t="str">
            <v>事務</v>
          </cell>
          <cell r="Y8" t="str">
            <v>070623954</v>
          </cell>
          <cell r="Z8" t="str">
            <v>鹿児島銀行</v>
          </cell>
          <cell r="AA8" t="str">
            <v>姶良</v>
          </cell>
          <cell r="AB8" t="str">
            <v>401-580029</v>
          </cell>
          <cell r="AC8" t="str">
            <v>配 13000</v>
          </cell>
          <cell r="AD8" t="str">
            <v>車30分17.5㎞=　13,700</v>
          </cell>
          <cell r="AE8" t="str">
            <v>自宅/  0</v>
          </cell>
          <cell r="AF8">
            <v>330830</v>
          </cell>
          <cell r="AG8">
            <v>41365</v>
          </cell>
          <cell r="AH8">
            <v>400600</v>
          </cell>
          <cell r="AI8">
            <v>400600</v>
          </cell>
          <cell r="AK8">
            <v>41730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鹿児島銀行</v>
          </cell>
          <cell r="AW8" t="str">
            <v>東郷代理店</v>
          </cell>
          <cell r="AX8" t="str">
            <v>302-718176</v>
          </cell>
          <cell r="AY8" t="str">
            <v>郵便局</v>
          </cell>
          <cell r="AZ8" t="str">
            <v>17800</v>
          </cell>
          <cell r="BB8">
            <v>31868</v>
          </cell>
          <cell r="BC8">
            <v>400600</v>
          </cell>
          <cell r="BD8" t="str">
            <v>眞由美/無職</v>
          </cell>
          <cell r="BE8" t="str">
            <v>齋藤　眞由美</v>
          </cell>
          <cell r="BF8" t="str">
            <v>ｻｲﾄｳ　ﾏﾕﾐ</v>
          </cell>
          <cell r="BG8">
            <v>21940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2-</v>
          </cell>
          <cell r="F9" t="str">
            <v>118</v>
          </cell>
          <cell r="G9" t="str">
            <v>養護教諭</v>
          </cell>
          <cell r="H9" t="str">
            <v>亀之園　たか子</v>
          </cell>
          <cell r="I9" t="str">
            <v>ｶﾒﾉｿﾉ　ﾀｶｺ</v>
          </cell>
          <cell r="J9" t="str">
            <v>鹿児島市城山町</v>
          </cell>
          <cell r="K9" t="str">
            <v>3-35</v>
          </cell>
          <cell r="L9" t="str">
            <v>鹿児島</v>
          </cell>
          <cell r="M9">
            <v>673463</v>
          </cell>
          <cell r="N9" t="str">
            <v>892-0853</v>
          </cell>
          <cell r="O9" t="str">
            <v>099</v>
          </cell>
          <cell r="P9" t="str">
            <v>222</v>
          </cell>
          <cell r="Q9" t="str">
            <v>4844</v>
          </cell>
          <cell r="R9" t="str">
            <v>養教</v>
          </cell>
          <cell r="S9" t="str">
            <v>保健係</v>
          </cell>
          <cell r="T9" t="str">
            <v>1年</v>
          </cell>
          <cell r="W9" t="str">
            <v>野球/副</v>
          </cell>
          <cell r="Y9" t="str">
            <v>070673463</v>
          </cell>
          <cell r="Z9" t="str">
            <v>鹿児島銀行</v>
          </cell>
          <cell r="AA9" t="str">
            <v>中種子</v>
          </cell>
          <cell r="AB9" t="str">
            <v>610-775615</v>
          </cell>
          <cell r="AC9" t="str">
            <v>配 0</v>
          </cell>
          <cell r="AD9" t="str">
            <v>車60分36.2㎞=　26,100</v>
          </cell>
          <cell r="AE9" t="str">
            <v>自宅/　夫</v>
          </cell>
          <cell r="AF9">
            <v>470213</v>
          </cell>
          <cell r="AG9">
            <v>42370</v>
          </cell>
          <cell r="AH9">
            <v>407264</v>
          </cell>
          <cell r="AI9">
            <v>391600</v>
          </cell>
          <cell r="AJ9">
            <v>15664</v>
          </cell>
          <cell r="AK9">
            <v>41730</v>
          </cell>
          <cell r="AN9" t="str">
            <v/>
          </cell>
          <cell r="AO9" t="str">
            <v/>
          </cell>
          <cell r="AP9" t="str">
            <v/>
          </cell>
          <cell r="AQ9" t="str">
            <v/>
          </cell>
          <cell r="AV9" t="str">
            <v>鹿児島銀行</v>
          </cell>
          <cell r="AW9" t="str">
            <v>中種子</v>
          </cell>
          <cell r="AX9" t="str">
            <v>610-775615</v>
          </cell>
          <cell r="BB9">
            <v>33695</v>
          </cell>
          <cell r="BC9">
            <v>391600</v>
          </cell>
          <cell r="BD9" t="str">
            <v>幸一/武岡中教諭</v>
          </cell>
          <cell r="BE9" t="str">
            <v>亀之園　幸一</v>
          </cell>
          <cell r="BF9" t="str">
            <v>ｶﾒﾉｿﾉ　ｺｳｲﾁ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043</v>
          </cell>
          <cell r="G10" t="str">
            <v>教諭</v>
          </cell>
          <cell r="H10" t="str">
            <v>中村　駿介</v>
          </cell>
          <cell r="I10" t="str">
            <v>ﾅｶﾑﾗ　ｼｭﾝｽｹ</v>
          </cell>
          <cell r="J10" t="str">
            <v>姶良市加治木町反土</v>
          </cell>
          <cell r="K10" t="str">
            <v>1109-18</v>
          </cell>
          <cell r="L10" t="str">
            <v>反土</v>
          </cell>
          <cell r="M10">
            <v>770337</v>
          </cell>
          <cell r="N10" t="str">
            <v>899-5231</v>
          </cell>
          <cell r="O10" t="str">
            <v>090</v>
          </cell>
          <cell r="P10" t="str">
            <v>8415</v>
          </cell>
          <cell r="Q10" t="str">
            <v>8905</v>
          </cell>
          <cell r="R10" t="str">
            <v>2-1</v>
          </cell>
          <cell r="T10" t="str">
            <v>2年</v>
          </cell>
          <cell r="U10" t="str">
            <v>数</v>
          </cell>
          <cell r="V10" t="str">
            <v>数学</v>
          </cell>
          <cell r="W10" t="str">
            <v>野球/正</v>
          </cell>
          <cell r="Y10" t="str">
            <v>070770337</v>
          </cell>
          <cell r="Z10" t="str">
            <v>鹿児島銀行</v>
          </cell>
          <cell r="AA10" t="str">
            <v>指宿</v>
          </cell>
          <cell r="AB10" t="str">
            <v>210-3004912</v>
          </cell>
          <cell r="AC10" t="str">
            <v>配 13000</v>
          </cell>
          <cell r="AD10" t="str">
            <v>車20分12.5㎞=　10,200</v>
          </cell>
          <cell r="AE10" t="str">
            <v>借家/55000･　27000</v>
          </cell>
          <cell r="AF10">
            <v>620129</v>
          </cell>
          <cell r="AG10">
            <v>42370</v>
          </cell>
          <cell r="AH10">
            <v>273312</v>
          </cell>
          <cell r="AI10">
            <v>262800</v>
          </cell>
          <cell r="AJ10">
            <v>10512</v>
          </cell>
          <cell r="AK10">
            <v>42461</v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AV10" t="str">
            <v>いぶすき農協</v>
          </cell>
          <cell r="AW10" t="str">
            <v>大山支所</v>
          </cell>
          <cell r="AX10" t="str">
            <v>120-039795</v>
          </cell>
          <cell r="BB10">
            <v>41000</v>
          </cell>
          <cell r="BC10">
            <v>262800</v>
          </cell>
          <cell r="BD10" t="str">
            <v>香郁里/無職</v>
          </cell>
          <cell r="BE10" t="str">
            <v>中村　香郁里</v>
          </cell>
          <cell r="BF10" t="str">
            <v>ﾅｶﾑﾗ　ｶｵﾘ</v>
          </cell>
          <cell r="BG10">
            <v>32234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139</v>
          </cell>
          <cell r="G11" t="str">
            <v>教諭</v>
          </cell>
          <cell r="H11" t="str">
            <v>和　るりか</v>
          </cell>
          <cell r="I11" t="str">
            <v>ﾆｷﾞ　ﾙﾘｶ</v>
          </cell>
          <cell r="J11" t="str">
            <v>霧島市隼人町住吉</v>
          </cell>
          <cell r="K11" t="str">
            <v>638-33</v>
          </cell>
          <cell r="L11" t="str">
            <v>隼人</v>
          </cell>
          <cell r="M11">
            <v>638889</v>
          </cell>
          <cell r="N11" t="str">
            <v>899-5101</v>
          </cell>
          <cell r="O11" t="str">
            <v>0995</v>
          </cell>
          <cell r="P11" t="str">
            <v>43</v>
          </cell>
          <cell r="Q11" t="str">
            <v>3837</v>
          </cell>
          <cell r="R11" t="str">
            <v>3年</v>
          </cell>
          <cell r="T11" t="str">
            <v>3年</v>
          </cell>
          <cell r="U11" t="str">
            <v>音･特副･家</v>
          </cell>
          <cell r="V11" t="str">
            <v>音楽</v>
          </cell>
          <cell r="W11" t="str">
            <v>テニス/副</v>
          </cell>
          <cell r="Y11" t="str">
            <v>070638889</v>
          </cell>
          <cell r="Z11" t="str">
            <v>鹿児島銀行</v>
          </cell>
          <cell r="AA11" t="str">
            <v>大島</v>
          </cell>
          <cell r="AB11" t="str">
            <v>700-918749</v>
          </cell>
          <cell r="AC11" t="str">
            <v>0</v>
          </cell>
          <cell r="AD11" t="str">
            <v>車30分18.5㎞=　13,700</v>
          </cell>
          <cell r="AE11" t="str">
            <v>借家/67000･　27000</v>
          </cell>
          <cell r="AF11">
            <v>410130</v>
          </cell>
          <cell r="AG11">
            <v>42370</v>
          </cell>
          <cell r="AH11">
            <v>422240</v>
          </cell>
          <cell r="AI11">
            <v>406000</v>
          </cell>
          <cell r="AJ11">
            <v>16240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AV11" t="str">
            <v>九州労金2990</v>
          </cell>
          <cell r="AW11" t="str">
            <v>鹿児島</v>
          </cell>
          <cell r="AX11" t="str">
            <v>932-1995233</v>
          </cell>
          <cell r="BB11">
            <v>32234</v>
          </cell>
          <cell r="BC11">
            <v>406000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***</v>
          </cell>
          <cell r="G12" t="str">
            <v>教諭</v>
          </cell>
          <cell r="H12" t="str">
            <v>徳島　久美子</v>
          </cell>
          <cell r="I12" t="str">
            <v>ﾄｸｼﾏ　ｸﾐｺ</v>
          </cell>
          <cell r="J12" t="str">
            <v>姶良市東餅田</v>
          </cell>
          <cell r="K12" t="str">
            <v>1507</v>
          </cell>
          <cell r="L12" t="str">
            <v>帖佐</v>
          </cell>
          <cell r="M12">
            <v>530000</v>
          </cell>
          <cell r="N12" t="str">
            <v>899-5421</v>
          </cell>
          <cell r="O12" t="str">
            <v>0995</v>
          </cell>
          <cell r="P12" t="str">
            <v>67</v>
          </cell>
          <cell r="Q12" t="str">
            <v>2216</v>
          </cell>
          <cell r="R12" t="str">
            <v>2年</v>
          </cell>
          <cell r="S12" t="str">
            <v>再任用(通勤手当のみ支給)</v>
          </cell>
          <cell r="T12" t="str">
            <v>2年</v>
          </cell>
          <cell r="U12">
            <v>42461</v>
          </cell>
          <cell r="V12" t="str">
            <v>家/特知</v>
          </cell>
          <cell r="W12" t="str">
            <v>弓道/副</v>
          </cell>
          <cell r="X12" t="str">
            <v>H29/3/31まで</v>
          </cell>
          <cell r="Y12" t="str">
            <v>070530000</v>
          </cell>
          <cell r="Z12" t="str">
            <v>鹿児島銀行</v>
          </cell>
          <cell r="AA12" t="str">
            <v>姶良</v>
          </cell>
          <cell r="AB12" t="str">
            <v>401-613210</v>
          </cell>
          <cell r="AC12" t="str">
            <v xml:space="preserve"> 0</v>
          </cell>
          <cell r="AD12" t="str">
            <v>車35分16.3㎞=　13,700</v>
          </cell>
          <cell r="AE12" t="str">
            <v>自宅/  0</v>
          </cell>
          <cell r="AF12">
            <v>310122</v>
          </cell>
          <cell r="AG12">
            <v>40179</v>
          </cell>
          <cell r="AH12">
            <v>291696</v>
          </cell>
          <cell r="AI12">
            <v>269900</v>
          </cell>
          <cell r="AJ12">
            <v>10796</v>
          </cell>
          <cell r="AK12">
            <v>42461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AV12" t="str">
            <v>鹿児島銀行</v>
          </cell>
          <cell r="AW12" t="str">
            <v>姶良</v>
          </cell>
          <cell r="AX12" t="str">
            <v>401-613210</v>
          </cell>
          <cell r="BB12">
            <v>42461</v>
          </cell>
          <cell r="BC12">
            <v>213800</v>
          </cell>
          <cell r="BD12" t="str">
            <v>博隆/無職</v>
          </cell>
          <cell r="BE12" t="str">
            <v>徳島　博隆</v>
          </cell>
          <cell r="BF12" t="str">
            <v>ﾄｸｼﾏ　ﾋﾛﾀｶ</v>
          </cell>
          <cell r="BG12">
            <v>19856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123</v>
          </cell>
          <cell r="G13" t="str">
            <v>教諭</v>
          </cell>
          <cell r="H13" t="str">
            <v>中釜　博美</v>
          </cell>
          <cell r="I13" t="str">
            <v>ﾅｶｶﾞﾏ　ﾋﾛﾐ</v>
          </cell>
          <cell r="J13" t="str">
            <v>霧島市国分野口町</v>
          </cell>
          <cell r="K13" t="str">
            <v>25-8-7</v>
          </cell>
          <cell r="L13" t="str">
            <v>国分</v>
          </cell>
          <cell r="M13">
            <v>716448</v>
          </cell>
          <cell r="N13" t="str">
            <v>899-4342</v>
          </cell>
          <cell r="O13" t="str">
            <v>0995</v>
          </cell>
          <cell r="P13" t="str">
            <v>73</v>
          </cell>
          <cell r="Q13" t="str">
            <v>6343</v>
          </cell>
          <cell r="R13" t="str">
            <v>3年</v>
          </cell>
          <cell r="S13" t="str">
            <v>教務主任(手当有)</v>
          </cell>
          <cell r="T13" t="str">
            <v>3年</v>
          </cell>
          <cell r="U13" t="str">
            <v>理･総</v>
          </cell>
          <cell r="V13" t="str">
            <v>理科/道徳</v>
          </cell>
          <cell r="W13" t="str">
            <v>サッカー/副</v>
          </cell>
          <cell r="Y13" t="str">
            <v>070716448</v>
          </cell>
          <cell r="Z13" t="str">
            <v>鹿児島銀行</v>
          </cell>
          <cell r="AA13" t="str">
            <v>牧之原代理店</v>
          </cell>
          <cell r="AB13" t="str">
            <v>434-2214299</v>
          </cell>
          <cell r="AC13" t="str">
            <v>配/子2 26000</v>
          </cell>
          <cell r="AD13" t="str">
            <v>車35分16.8㎞=　13,700</v>
          </cell>
          <cell r="AE13" t="str">
            <v>自宅/  0</v>
          </cell>
          <cell r="AF13">
            <v>430801</v>
          </cell>
          <cell r="AG13">
            <v>42370</v>
          </cell>
          <cell r="AH13">
            <v>411632</v>
          </cell>
          <cell r="AI13">
            <v>395800</v>
          </cell>
          <cell r="AJ13">
            <v>15832</v>
          </cell>
          <cell r="AK13">
            <v>41000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AV13" t="str">
            <v>鹿児島銀行</v>
          </cell>
          <cell r="AW13" t="str">
            <v>牧之原代理店</v>
          </cell>
          <cell r="AX13" t="str">
            <v>434-2214299</v>
          </cell>
          <cell r="BB13">
            <v>35886</v>
          </cell>
          <cell r="BC13">
            <v>395800</v>
          </cell>
          <cell r="BD13" t="str">
            <v>恵利子/ﾊﾟｰﾄ</v>
          </cell>
          <cell r="BE13" t="str">
            <v>中釜　恵利子</v>
          </cell>
          <cell r="BF13" t="str">
            <v>ﾅｶｶﾞﾏ　ｴﾘｺ</v>
          </cell>
          <cell r="BG13">
            <v>25882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109</v>
          </cell>
          <cell r="G14" t="str">
            <v>教諭</v>
          </cell>
          <cell r="H14" t="str">
            <v>福滿　一秀</v>
          </cell>
          <cell r="I14" t="str">
            <v>ﾌｸﾐﾂ　ｶｽﾞﾋﾃﾞ</v>
          </cell>
          <cell r="J14" t="str">
            <v>鹿児島市吉野町</v>
          </cell>
          <cell r="K14" t="str">
            <v>7478-1</v>
          </cell>
          <cell r="L14" t="str">
            <v>吉野</v>
          </cell>
          <cell r="M14">
            <v>694517</v>
          </cell>
          <cell r="N14" t="str">
            <v>892-0871</v>
          </cell>
          <cell r="O14" t="str">
            <v>090</v>
          </cell>
          <cell r="P14" t="str">
            <v>2399</v>
          </cell>
          <cell r="Q14" t="str">
            <v>9722</v>
          </cell>
          <cell r="R14" t="str">
            <v>1-1</v>
          </cell>
          <cell r="S14" t="str">
            <v>生徒指導主任(手当有)</v>
          </cell>
          <cell r="T14" t="str">
            <v>1年</v>
          </cell>
          <cell r="U14" t="str">
            <v>社･総</v>
          </cell>
          <cell r="V14" t="str">
            <v>社会/道徳</v>
          </cell>
          <cell r="W14" t="str">
            <v>バレー/正</v>
          </cell>
          <cell r="Y14" t="str">
            <v>070694517</v>
          </cell>
          <cell r="Z14" t="str">
            <v>鹿児島銀行</v>
          </cell>
          <cell r="AA14" t="str">
            <v>寿</v>
          </cell>
          <cell r="AB14" t="str">
            <v>501-555088</v>
          </cell>
          <cell r="AC14" t="str">
            <v>子1(特1) 11500</v>
          </cell>
          <cell r="AD14" t="str">
            <v>車55分33.7㎞=　23,100</v>
          </cell>
          <cell r="AE14" t="str">
            <v>自宅/  0</v>
          </cell>
          <cell r="AF14">
            <v>460713</v>
          </cell>
          <cell r="AG14">
            <v>42370</v>
          </cell>
          <cell r="AH14">
            <v>398736</v>
          </cell>
          <cell r="AI14">
            <v>383400</v>
          </cell>
          <cell r="AJ14">
            <v>15336</v>
          </cell>
          <cell r="AK14">
            <v>41365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AV14" t="str">
            <v>鹿児島銀行</v>
          </cell>
          <cell r="AW14" t="str">
            <v>寿</v>
          </cell>
          <cell r="AX14" t="str">
            <v>501-555088</v>
          </cell>
          <cell r="BB14">
            <v>34790</v>
          </cell>
          <cell r="BC14">
            <v>383400</v>
          </cell>
          <cell r="BD14" t="str">
            <v>かおり/本城小養教</v>
          </cell>
          <cell r="BE14" t="str">
            <v>福滿　かおり</v>
          </cell>
          <cell r="BF14" t="str">
            <v>ﾌｸﾐﾂ　ｶｵﾘ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095</v>
          </cell>
          <cell r="G15" t="str">
            <v>教諭</v>
          </cell>
          <cell r="H15" t="str">
            <v>和田　慎也</v>
          </cell>
          <cell r="I15" t="str">
            <v>ﾜﾀﾞ　ｼﾝﾔ</v>
          </cell>
          <cell r="J15" t="str">
            <v>姶良市西餠田</v>
          </cell>
          <cell r="K15" t="str">
            <v>134-6</v>
          </cell>
          <cell r="L15" t="str">
            <v>帖佐</v>
          </cell>
          <cell r="M15">
            <v>722171</v>
          </cell>
          <cell r="N15" t="str">
            <v>899-5431</v>
          </cell>
          <cell r="O15" t="str">
            <v>090</v>
          </cell>
          <cell r="P15" t="str">
            <v>7151</v>
          </cell>
          <cell r="Q15" t="str">
            <v>8493</v>
          </cell>
          <cell r="R15" t="str">
            <v>3-1</v>
          </cell>
          <cell r="S15" t="str">
            <v>進路指導係(手当無)</v>
          </cell>
          <cell r="T15" t="str">
            <v>3年</v>
          </cell>
          <cell r="U15" t="str">
            <v>数</v>
          </cell>
          <cell r="V15" t="str">
            <v>数学</v>
          </cell>
          <cell r="W15" t="str">
            <v>サッカー/正</v>
          </cell>
          <cell r="Y15" t="str">
            <v>070722171</v>
          </cell>
          <cell r="Z15" t="str">
            <v>鹿児島銀行</v>
          </cell>
          <cell r="AA15" t="str">
            <v>川内</v>
          </cell>
          <cell r="AB15" t="str">
            <v>300-1448982</v>
          </cell>
          <cell r="AC15" t="str">
            <v>配13000</v>
          </cell>
          <cell r="AD15" t="str">
            <v>車27分16.7㎞=　13,700</v>
          </cell>
          <cell r="AE15" t="str">
            <v>借家/61000･　27000</v>
          </cell>
          <cell r="AF15">
            <v>480516</v>
          </cell>
          <cell r="AG15">
            <v>42370</v>
          </cell>
          <cell r="AH15">
            <v>382408</v>
          </cell>
          <cell r="AI15">
            <v>367700</v>
          </cell>
          <cell r="AJ15">
            <v>14708</v>
          </cell>
          <cell r="AK15">
            <v>42095</v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  <cell r="AV15" t="str">
            <v>鹿児島銀行</v>
          </cell>
          <cell r="AW15" t="str">
            <v>川内</v>
          </cell>
          <cell r="AX15" t="str">
            <v>300-1448982</v>
          </cell>
          <cell r="AY15" t="str">
            <v>ゆうちょ銀行</v>
          </cell>
          <cell r="AZ15" t="str">
            <v>17840</v>
          </cell>
          <cell r="BA15" t="str">
            <v>17535911</v>
          </cell>
          <cell r="BB15">
            <v>36251</v>
          </cell>
          <cell r="BC15">
            <v>367700</v>
          </cell>
          <cell r="BD15" t="str">
            <v>陽子/無職</v>
          </cell>
          <cell r="BE15" t="str">
            <v>和田  陽子</v>
          </cell>
          <cell r="BF15" t="str">
            <v>ﾜﾀﾞ　ﾖｳｺ</v>
          </cell>
          <cell r="BG15">
            <v>28445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066</v>
          </cell>
          <cell r="G16" t="str">
            <v>教諭</v>
          </cell>
          <cell r="H16" t="str">
            <v>酒匂　裕美子</v>
          </cell>
          <cell r="I16" t="str">
            <v>ｻｺｳ　ﾕﾐｺ</v>
          </cell>
          <cell r="J16" t="str">
            <v>鹿児島市伊敷台3丁目</v>
          </cell>
          <cell r="K16" t="str">
            <v>20-8</v>
          </cell>
          <cell r="L16" t="str">
            <v>伊敷</v>
          </cell>
          <cell r="M16">
            <v>744069</v>
          </cell>
          <cell r="N16" t="str">
            <v>890-0007</v>
          </cell>
          <cell r="O16" t="str">
            <v>090</v>
          </cell>
          <cell r="P16" t="str">
            <v>2510</v>
          </cell>
          <cell r="Q16" t="str">
            <v>7752</v>
          </cell>
          <cell r="R16" t="str">
            <v>産休</v>
          </cell>
          <cell r="U16" t="str">
            <v>国･総･特</v>
          </cell>
          <cell r="V16" t="str">
            <v>産休</v>
          </cell>
          <cell r="Y16" t="str">
            <v>070744069</v>
          </cell>
          <cell r="Z16" t="str">
            <v>鹿児島銀行</v>
          </cell>
          <cell r="AA16" t="str">
            <v>鴨池</v>
          </cell>
          <cell r="AB16" t="str">
            <v>120-1157700</v>
          </cell>
          <cell r="AC16" t="str">
            <v xml:space="preserve"> 0</v>
          </cell>
          <cell r="AD16" t="str">
            <v>車60分38.8㎞=　26,100</v>
          </cell>
          <cell r="AE16" t="str">
            <v>自宅/　夫</v>
          </cell>
          <cell r="AF16">
            <v>560220</v>
          </cell>
          <cell r="AG16">
            <v>42370</v>
          </cell>
          <cell r="AH16">
            <v>327912</v>
          </cell>
          <cell r="AI16">
            <v>315300</v>
          </cell>
          <cell r="AJ16">
            <v>12612</v>
          </cell>
          <cell r="AK16">
            <v>40269</v>
          </cell>
          <cell r="AL16">
            <v>42516</v>
          </cell>
          <cell r="AM16">
            <v>42502</v>
          </cell>
          <cell r="AN16">
            <v>42461</v>
          </cell>
          <cell r="AO16">
            <v>42558</v>
          </cell>
          <cell r="AP16">
            <v>42559</v>
          </cell>
          <cell r="AQ16">
            <v>42866</v>
          </cell>
          <cell r="AR16">
            <v>42825</v>
          </cell>
          <cell r="AS16" t="str">
            <v>第3子 扶養･児童手当受給　配偶者(夫)</v>
          </cell>
          <cell r="AT16" t="str">
            <v>酒匂　悠輔</v>
          </cell>
          <cell r="AU16" t="str">
            <v>二男</v>
          </cell>
          <cell r="AV16" t="str">
            <v>鹿児島銀行</v>
          </cell>
          <cell r="AW16" t="str">
            <v>鴨池</v>
          </cell>
          <cell r="AX16" t="str">
            <v>120-1157700</v>
          </cell>
          <cell r="AY16" t="str">
            <v>ゆうちょ銀行</v>
          </cell>
          <cell r="AZ16" t="str">
            <v>17840</v>
          </cell>
          <cell r="BA16" t="str">
            <v>21171351</v>
          </cell>
          <cell r="BB16">
            <v>38078</v>
          </cell>
          <cell r="BC16">
            <v>314000</v>
          </cell>
          <cell r="BD16" t="str">
            <v>慎一郎/吉野東中学校</v>
          </cell>
          <cell r="BE16" t="str">
            <v>酒匂慎一郎</v>
          </cell>
          <cell r="BF16" t="str">
            <v>ｻｺｳ　ｼﾝｲﾁﾛｳ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066</v>
          </cell>
          <cell r="G17" t="str">
            <v>教諭</v>
          </cell>
          <cell r="H17" t="str">
            <v>末吉　紀久子</v>
          </cell>
          <cell r="I17" t="str">
            <v>ｽｴﾖｼ　ｷｸｺ</v>
          </cell>
          <cell r="J17" t="str">
            <v>姶良市加治木町反土</v>
          </cell>
          <cell r="K17" t="str">
            <v>1397-1</v>
          </cell>
          <cell r="L17" t="str">
            <v>反土</v>
          </cell>
          <cell r="M17">
            <v>741108</v>
          </cell>
          <cell r="N17" t="str">
            <v>899-5231</v>
          </cell>
          <cell r="O17" t="str">
            <v>090</v>
          </cell>
          <cell r="P17" t="str">
            <v>7461</v>
          </cell>
          <cell r="Q17" t="str">
            <v>5539</v>
          </cell>
          <cell r="R17" t="str">
            <v>2年</v>
          </cell>
          <cell r="T17" t="str">
            <v>2年</v>
          </cell>
          <cell r="U17" t="str">
            <v>英･総･</v>
          </cell>
          <cell r="V17" t="str">
            <v>英語</v>
          </cell>
          <cell r="W17" t="str">
            <v>弓道/正</v>
          </cell>
          <cell r="Y17" t="str">
            <v>070741108</v>
          </cell>
          <cell r="Z17" t="str">
            <v>鹿児島銀行</v>
          </cell>
          <cell r="AA17" t="str">
            <v>伊敷</v>
          </cell>
          <cell r="AB17" t="str">
            <v>131-915693</v>
          </cell>
          <cell r="AC17" t="str">
            <v xml:space="preserve"> 0</v>
          </cell>
          <cell r="AD17" t="str">
            <v>車15分11.9㎞=　10,200</v>
          </cell>
          <cell r="AE17" t="str">
            <v>借家/54000･　26500</v>
          </cell>
          <cell r="AF17">
            <v>550918</v>
          </cell>
          <cell r="AG17">
            <v>42370</v>
          </cell>
          <cell r="AH17">
            <v>327912</v>
          </cell>
          <cell r="AI17">
            <v>315300</v>
          </cell>
          <cell r="AJ17">
            <v>12612</v>
          </cell>
          <cell r="AK17">
            <v>42095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AV17" t="str">
            <v>鹿児島銀行</v>
          </cell>
          <cell r="AW17" t="str">
            <v>伊敷</v>
          </cell>
          <cell r="AX17" t="str">
            <v>131-915693</v>
          </cell>
          <cell r="BB17">
            <v>37712</v>
          </cell>
          <cell r="BC17">
            <v>314000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021</v>
          </cell>
          <cell r="G18" t="str">
            <v>教諭</v>
          </cell>
          <cell r="H18" t="str">
            <v>岩元　輝久</v>
          </cell>
          <cell r="I18" t="str">
            <v>ｲﾜﾓﾄ　ﾃﾙﾋｻ</v>
          </cell>
          <cell r="J18" t="str">
            <v>姶良郡湧水町北方</v>
          </cell>
          <cell r="K18" t="str">
            <v>3298</v>
          </cell>
          <cell r="L18" t="str">
            <v>栗野</v>
          </cell>
          <cell r="M18">
            <v>823236</v>
          </cell>
          <cell r="N18" t="str">
            <v>899-6202</v>
          </cell>
          <cell r="O18" t="str">
            <v>0995</v>
          </cell>
          <cell r="P18" t="str">
            <v>74</v>
          </cell>
          <cell r="Q18" t="str">
            <v>5401</v>
          </cell>
          <cell r="R18" t="str">
            <v>1年</v>
          </cell>
          <cell r="S18" t="str">
            <v>期付:3/29まで</v>
          </cell>
          <cell r="T18" t="str">
            <v>2年</v>
          </cell>
          <cell r="U18" t="str">
            <v>体育･技</v>
          </cell>
          <cell r="V18" t="str">
            <v>技術/数学</v>
          </cell>
          <cell r="W18" t="str">
            <v>テニス/正</v>
          </cell>
          <cell r="X18" t="str">
            <v>9/30まで</v>
          </cell>
          <cell r="Y18" t="str">
            <v>070823236</v>
          </cell>
          <cell r="Z18" t="str">
            <v>鹿児島銀行</v>
          </cell>
          <cell r="AA18" t="str">
            <v>とそ出張所</v>
          </cell>
          <cell r="AB18" t="str">
            <v>104-543862</v>
          </cell>
          <cell r="AD18" t="str">
            <v>車30分17.9㎞=　13,700</v>
          </cell>
          <cell r="AE18" t="str">
            <v>実家/  0</v>
          </cell>
          <cell r="AF18" t="str">
            <v>020803</v>
          </cell>
          <cell r="AG18">
            <v>42461</v>
          </cell>
          <cell r="AH18">
            <v>219960</v>
          </cell>
          <cell r="AI18">
            <v>211500</v>
          </cell>
          <cell r="AJ18">
            <v>8460</v>
          </cell>
          <cell r="AK18">
            <v>42461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AV18" t="str">
            <v>鹿児島銀行</v>
          </cell>
          <cell r="AW18" t="str">
            <v>とそ出張所</v>
          </cell>
          <cell r="AX18" t="str">
            <v>104-543862</v>
          </cell>
          <cell r="BB18">
            <v>42461</v>
          </cell>
          <cell r="BC18">
            <v>211500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1-</v>
          </cell>
          <cell r="F19" t="str">
            <v>033</v>
          </cell>
          <cell r="G19" t="str">
            <v>講師</v>
          </cell>
          <cell r="H19" t="str">
            <v>吉ヶ別符　和彦</v>
          </cell>
          <cell r="I19" t="str">
            <v>ﾖｼｶﾞﾍﾞｯﾌﾟ　ｶｽﾞﾋｺ</v>
          </cell>
          <cell r="J19" t="str">
            <v>姶良市西餠田</v>
          </cell>
          <cell r="K19" t="str">
            <v>3102-45</v>
          </cell>
          <cell r="L19" t="str">
            <v>姶良</v>
          </cell>
          <cell r="M19">
            <v>871184</v>
          </cell>
          <cell r="N19" t="str">
            <v>899-5431</v>
          </cell>
          <cell r="O19" t="str">
            <v>0995</v>
          </cell>
          <cell r="P19" t="str">
            <v>67</v>
          </cell>
          <cell r="Q19" t="str">
            <v>6044</v>
          </cell>
          <cell r="R19" t="str">
            <v>1年</v>
          </cell>
          <cell r="S19" t="str">
            <v>期付:3/29まで</v>
          </cell>
          <cell r="T19" t="str">
            <v>2年</v>
          </cell>
          <cell r="U19" t="str">
            <v>国･総･特</v>
          </cell>
          <cell r="V19" t="str">
            <v>国語/特情</v>
          </cell>
          <cell r="W19" t="str">
            <v>バレー/副</v>
          </cell>
          <cell r="X19" t="str">
            <v>3/29まで</v>
          </cell>
          <cell r="Y19" t="str">
            <v>070871184</v>
          </cell>
          <cell r="Z19" t="str">
            <v>鹿児島銀行</v>
          </cell>
          <cell r="AA19" t="str">
            <v>姶良</v>
          </cell>
          <cell r="AB19" t="str">
            <v>401-972450</v>
          </cell>
          <cell r="AC19" t="str">
            <v xml:space="preserve"> 0</v>
          </cell>
          <cell r="AD19" t="str">
            <v>車40分18.2㎞=　13,700</v>
          </cell>
          <cell r="AE19" t="str">
            <v>実家/  0</v>
          </cell>
          <cell r="AF19">
            <v>490820</v>
          </cell>
          <cell r="AG19">
            <v>42461</v>
          </cell>
          <cell r="AH19">
            <v>230752</v>
          </cell>
          <cell r="AI19">
            <v>213800</v>
          </cell>
          <cell r="AJ19">
            <v>8552</v>
          </cell>
          <cell r="AK19">
            <v>42461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AV19" t="str">
            <v>鹿児島銀行</v>
          </cell>
          <cell r="AW19" t="str">
            <v>姶良</v>
          </cell>
          <cell r="AX19" t="str">
            <v>401-972450</v>
          </cell>
          <cell r="BB19">
            <v>42461</v>
          </cell>
          <cell r="BC19">
            <v>213800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G20" t="str">
            <v>教諭</v>
          </cell>
          <cell r="H20" t="str">
            <v>渡瀬　俊輔</v>
          </cell>
          <cell r="I20" t="str">
            <v>ﾜﾀｾ　ｼｭﾝｽｹ</v>
          </cell>
          <cell r="J20" t="str">
            <v>姶良市加治木町錦江町</v>
          </cell>
          <cell r="K20" t="str">
            <v>133</v>
          </cell>
          <cell r="L20" t="str">
            <v>錦江</v>
          </cell>
          <cell r="M20">
            <v>758108</v>
          </cell>
          <cell r="N20" t="str">
            <v>899-5222</v>
          </cell>
          <cell r="O20" t="str">
            <v>090</v>
          </cell>
          <cell r="P20" t="str">
            <v>8295</v>
          </cell>
          <cell r="Q20" t="str">
            <v>0210</v>
          </cell>
          <cell r="R20" t="str">
            <v>牧之原養護学校</v>
          </cell>
          <cell r="Y20" t="str">
            <v>070758108</v>
          </cell>
          <cell r="Z20" t="str">
            <v>鹿児島銀行</v>
          </cell>
          <cell r="AA20" t="str">
            <v>阿久根</v>
          </cell>
          <cell r="AB20" t="str">
            <v>350-859309</v>
          </cell>
          <cell r="AD20" t="str">
            <v>車15分14.3㎞=　10,200</v>
          </cell>
          <cell r="AE20" t="str">
            <v>借家/46000･　22500</v>
          </cell>
          <cell r="AF20">
            <v>570703</v>
          </cell>
          <cell r="AG20">
            <v>42370</v>
          </cell>
          <cell r="AK20">
            <v>41000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AV20" t="str">
            <v>鹿児島銀行</v>
          </cell>
          <cell r="AW20" t="str">
            <v>阿久根</v>
          </cell>
          <cell r="AX20" t="str">
            <v>350-859309</v>
          </cell>
          <cell r="AY20" t="str">
            <v>鹿児島銀行 阿久根 350-859309</v>
          </cell>
          <cell r="BB20">
            <v>39539</v>
          </cell>
          <cell r="BC20">
            <v>0</v>
          </cell>
        </row>
        <row r="21">
          <cell r="B21">
            <v>16</v>
          </cell>
          <cell r="G21" t="str">
            <v>非常勤講師</v>
          </cell>
          <cell r="H21" t="str">
            <v>三浦　祐成</v>
          </cell>
          <cell r="I21" t="str">
            <v>ﾐｳﾗ　ﾕｳｾｲ</v>
          </cell>
          <cell r="J21" t="str">
            <v>鹿児島市玉里団地1丁目</v>
          </cell>
          <cell r="K21" t="str">
            <v>42-2</v>
          </cell>
          <cell r="L21" t="str">
            <v>伊敷</v>
          </cell>
          <cell r="N21" t="str">
            <v>890-0011</v>
          </cell>
          <cell r="O21" t="str">
            <v>080</v>
          </cell>
          <cell r="P21" t="str">
            <v>5264</v>
          </cell>
          <cell r="Q21" t="str">
            <v>3976</v>
          </cell>
          <cell r="R21">
            <v>35</v>
          </cell>
          <cell r="S21">
            <v>115</v>
          </cell>
          <cell r="T21" t="str">
            <v>発令→</v>
          </cell>
          <cell r="U21">
            <v>42503</v>
          </cell>
          <cell r="V21" t="str">
            <v>美術</v>
          </cell>
          <cell r="W21" t="str">
            <v>横川中兼務</v>
          </cell>
          <cell r="X21">
            <v>42825</v>
          </cell>
          <cell r="Y21" t="str">
            <v/>
          </cell>
          <cell r="Z21" t="str">
            <v>鹿児島銀行</v>
          </cell>
          <cell r="AA21" t="str">
            <v>鴨池</v>
          </cell>
          <cell r="AB21" t="str">
            <v>120-3450267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C21">
            <v>0</v>
          </cell>
        </row>
        <row r="22">
          <cell r="B22">
            <v>17</v>
          </cell>
          <cell r="G22" t="str">
            <v>特別支援教育支援員</v>
          </cell>
          <cell r="H22" t="str">
            <v>小屋敷　涼子</v>
          </cell>
          <cell r="I22" t="str">
            <v>ｺﾔｼｷ　ﾘｮｳｺ</v>
          </cell>
          <cell r="J22" t="str">
            <v>霧島市国分清水</v>
          </cell>
          <cell r="K22" t="str">
            <v>2-16-10</v>
          </cell>
          <cell r="N22" t="str">
            <v>899-4304</v>
          </cell>
          <cell r="O22" t="str">
            <v>0995</v>
          </cell>
          <cell r="P22" t="str">
            <v>47</v>
          </cell>
          <cell r="Q22" t="str">
            <v>6556</v>
          </cell>
          <cell r="R22" t="str">
            <v>兼務溝辺小学校</v>
          </cell>
          <cell r="Y22" t="str">
            <v/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AV22">
            <v>0</v>
          </cell>
          <cell r="AY22" t="str">
            <v xml:space="preserve">  </v>
          </cell>
          <cell r="BC22">
            <v>0</v>
          </cell>
        </row>
        <row r="23">
          <cell r="B23">
            <v>18</v>
          </cell>
          <cell r="Y23" t="str">
            <v/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AV23">
            <v>0</v>
          </cell>
          <cell r="AY23" t="str">
            <v xml:space="preserve">  </v>
          </cell>
          <cell r="BC23">
            <v>0</v>
          </cell>
        </row>
        <row r="24">
          <cell r="B24">
            <v>19</v>
          </cell>
          <cell r="Y24" t="str">
            <v/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AV24">
            <v>0</v>
          </cell>
          <cell r="AY24" t="str">
            <v xml:space="preserve">  </v>
          </cell>
          <cell r="BC24">
            <v>0</v>
          </cell>
        </row>
        <row r="25">
          <cell r="B25">
            <v>20</v>
          </cell>
          <cell r="G25" t="str">
            <v>学校主事</v>
          </cell>
          <cell r="H25" t="str">
            <v>今吉　孝子</v>
          </cell>
          <cell r="I25" t="str">
            <v>ｲﾏﾖｼ　ﾀｶｺ</v>
          </cell>
          <cell r="J25" t="str">
            <v>霧島市溝辺町麓</v>
          </cell>
          <cell r="K25" t="str">
            <v>1318原村団地2-440</v>
          </cell>
          <cell r="L25" t="str">
            <v>特別臨時職員</v>
          </cell>
          <cell r="N25" t="str">
            <v>899-6404</v>
          </cell>
          <cell r="O25" t="str">
            <v>0995</v>
          </cell>
          <cell r="P25" t="str">
            <v>58</v>
          </cell>
          <cell r="Q25" t="str">
            <v>4546</v>
          </cell>
          <cell r="R25" t="str">
            <v>学校主事</v>
          </cell>
          <cell r="S25" t="str">
            <v>H28/5/1～</v>
          </cell>
          <cell r="T25" t="str">
            <v>4年</v>
          </cell>
          <cell r="Y25" t="str">
            <v/>
          </cell>
          <cell r="AK25">
            <v>42491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AV25">
            <v>0</v>
          </cell>
          <cell r="AY25" t="str">
            <v xml:space="preserve">  </v>
          </cell>
          <cell r="BC25">
            <v>0</v>
          </cell>
        </row>
        <row r="26">
          <cell r="B26">
            <v>21</v>
          </cell>
          <cell r="G26" t="str">
            <v>司書補</v>
          </cell>
          <cell r="H26" t="str">
            <v>丹生附　隆子</v>
          </cell>
          <cell r="I26" t="str">
            <v>ﾆﾂｹ　ﾀｶｺ</v>
          </cell>
          <cell r="J26" t="str">
            <v>霧島市溝辺町有川</v>
          </cell>
          <cell r="K26" t="str">
            <v>670-18</v>
          </cell>
          <cell r="N26" t="str">
            <v>899-6401</v>
          </cell>
          <cell r="O26" t="str">
            <v>0995</v>
          </cell>
          <cell r="P26" t="str">
            <v>59</v>
          </cell>
          <cell r="Q26" t="str">
            <v>3995</v>
          </cell>
          <cell r="R26" t="str">
            <v>司書補</v>
          </cell>
          <cell r="T26" t="str">
            <v>4年</v>
          </cell>
          <cell r="Y26" t="str">
            <v/>
          </cell>
          <cell r="AK26">
            <v>42095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AV26">
            <v>0</v>
          </cell>
          <cell r="AY26" t="str">
            <v xml:space="preserve">  </v>
          </cell>
          <cell r="BC26">
            <v>0</v>
          </cell>
        </row>
        <row r="27">
          <cell r="B27">
            <v>22</v>
          </cell>
          <cell r="Y27" t="str">
            <v/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AY27" t="str">
            <v xml:space="preserve">  </v>
          </cell>
          <cell r="BC27">
            <v>0</v>
          </cell>
        </row>
        <row r="28">
          <cell r="B28">
            <v>23</v>
          </cell>
          <cell r="Y28" t="str">
            <v/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AV28">
            <v>0</v>
          </cell>
          <cell r="AY28" t="str">
            <v xml:space="preserve">  </v>
          </cell>
          <cell r="BC28">
            <v>0</v>
          </cell>
        </row>
        <row r="29">
          <cell r="B29">
            <v>24</v>
          </cell>
          <cell r="G29" t="str">
            <v>特別支援教育支援員</v>
          </cell>
          <cell r="H29" t="str">
            <v>村部　志乃</v>
          </cell>
          <cell r="I29" t="str">
            <v>ﾑﾗﾍﾞ　ｼﾉ</v>
          </cell>
          <cell r="R29" t="str">
            <v>竹子小・安良小兼務</v>
          </cell>
          <cell r="Y29" t="str">
            <v/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AV29">
            <v>0</v>
          </cell>
          <cell r="BC29">
            <v>0</v>
          </cell>
        </row>
        <row r="30">
          <cell r="B30">
            <v>25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AV30">
            <v>0</v>
          </cell>
          <cell r="AY30" t="str">
            <v xml:space="preserve">  </v>
          </cell>
          <cell r="BC30">
            <v>0</v>
          </cell>
        </row>
        <row r="31">
          <cell r="B31">
            <v>26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AV31">
            <v>0</v>
          </cell>
          <cell r="AY31" t="str">
            <v xml:space="preserve">  </v>
          </cell>
          <cell r="BC31">
            <v>0</v>
          </cell>
        </row>
        <row r="32">
          <cell r="B32">
            <v>27</v>
          </cell>
          <cell r="Y32" t="str">
            <v/>
          </cell>
          <cell r="AL32">
            <v>41371</v>
          </cell>
          <cell r="AM32">
            <v>41371</v>
          </cell>
          <cell r="AN32">
            <v>41316</v>
          </cell>
          <cell r="AO32">
            <v>41427</v>
          </cell>
          <cell r="AP32">
            <v>41428</v>
          </cell>
          <cell r="AQ32">
            <v>41735</v>
          </cell>
          <cell r="AR32">
            <v>41729</v>
          </cell>
          <cell r="AS32" t="str">
            <v>216日</v>
          </cell>
          <cell r="AT32" t="str">
            <v>原村　萌慧</v>
          </cell>
          <cell r="AV32">
            <v>0</v>
          </cell>
          <cell r="AY32" t="str">
            <v xml:space="preserve">  </v>
          </cell>
          <cell r="BC32">
            <v>0</v>
          </cell>
        </row>
        <row r="33">
          <cell r="B33">
            <v>28</v>
          </cell>
          <cell r="Y33" t="str">
            <v/>
          </cell>
          <cell r="AQ33" t="str">
            <v/>
          </cell>
          <cell r="AV33">
            <v>0</v>
          </cell>
          <cell r="AY33" t="str">
            <v xml:space="preserve">  </v>
          </cell>
          <cell r="BC33">
            <v>0</v>
          </cell>
        </row>
        <row r="34">
          <cell r="B34">
            <v>29</v>
          </cell>
          <cell r="Y34" t="str">
            <v/>
          </cell>
          <cell r="AQ34" t="str">
            <v/>
          </cell>
          <cell r="AV34">
            <v>0</v>
          </cell>
          <cell r="AY34" t="str">
            <v xml:space="preserve">  </v>
          </cell>
          <cell r="BC34">
            <v>0</v>
          </cell>
        </row>
        <row r="35">
          <cell r="B35">
            <v>30</v>
          </cell>
          <cell r="Y35" t="str">
            <v/>
          </cell>
          <cell r="AQ35" t="str">
            <v/>
          </cell>
          <cell r="AV35">
            <v>0</v>
          </cell>
          <cell r="AY35" t="str">
            <v xml:space="preserve">  </v>
          </cell>
          <cell r="BC35">
            <v>0</v>
          </cell>
        </row>
        <row r="36">
          <cell r="B36">
            <v>31</v>
          </cell>
          <cell r="Y36" t="str">
            <v/>
          </cell>
          <cell r="AQ36" t="str">
            <v/>
          </cell>
          <cell r="AV36">
            <v>0</v>
          </cell>
          <cell r="AY36" t="str">
            <v xml:space="preserve">  </v>
          </cell>
          <cell r="BC36">
            <v>0</v>
          </cell>
        </row>
        <row r="37">
          <cell r="B37">
            <v>32</v>
          </cell>
          <cell r="Y37" t="str">
            <v/>
          </cell>
          <cell r="AQ37" t="str">
            <v/>
          </cell>
          <cell r="AV37">
            <v>0</v>
          </cell>
          <cell r="AY37" t="str">
            <v xml:space="preserve">  </v>
          </cell>
          <cell r="BC37">
            <v>0</v>
          </cell>
        </row>
        <row r="38">
          <cell r="B38">
            <v>33</v>
          </cell>
          <cell r="AH38">
            <v>0</v>
          </cell>
          <cell r="AQ38" t="str">
            <v/>
          </cell>
          <cell r="AV38">
            <v>0</v>
          </cell>
          <cell r="AY38" t="str">
            <v xml:space="preserve">  </v>
          </cell>
          <cell r="BC38">
            <v>0</v>
          </cell>
        </row>
        <row r="39">
          <cell r="B39">
            <v>34</v>
          </cell>
          <cell r="Y39" t="str">
            <v/>
          </cell>
          <cell r="AH39">
            <v>0</v>
          </cell>
          <cell r="AQ39" t="str">
            <v/>
          </cell>
          <cell r="AY39" t="str">
            <v xml:space="preserve">  </v>
          </cell>
          <cell r="BC39">
            <v>0</v>
          </cell>
        </row>
        <row r="40">
          <cell r="B40">
            <v>35</v>
          </cell>
          <cell r="Y40" t="str">
            <v/>
          </cell>
          <cell r="AH40">
            <v>0</v>
          </cell>
          <cell r="AQ40" t="str">
            <v/>
          </cell>
          <cell r="AY40" t="str">
            <v xml:space="preserve">  </v>
          </cell>
          <cell r="BC40">
            <v>0</v>
          </cell>
        </row>
        <row r="41">
          <cell r="B41">
            <v>36</v>
          </cell>
          <cell r="Y41" t="str">
            <v/>
          </cell>
          <cell r="AH41">
            <v>0</v>
          </cell>
          <cell r="AQ41" t="str">
            <v/>
          </cell>
          <cell r="AV41">
            <v>0</v>
          </cell>
          <cell r="AY41" t="str">
            <v xml:space="preserve">  </v>
          </cell>
          <cell r="BC41">
            <v>0</v>
          </cell>
        </row>
        <row r="42">
          <cell r="B42">
            <v>37</v>
          </cell>
          <cell r="AH42">
            <v>0</v>
          </cell>
          <cell r="AQ42" t="str">
            <v/>
          </cell>
          <cell r="AY42" t="str">
            <v xml:space="preserve">  </v>
          </cell>
          <cell r="BC42">
            <v>0</v>
          </cell>
        </row>
        <row r="43">
          <cell r="B43">
            <v>38</v>
          </cell>
          <cell r="AH43">
            <v>0</v>
          </cell>
          <cell r="AQ43" t="str">
            <v/>
          </cell>
          <cell r="AY43" t="str">
            <v xml:space="preserve">  </v>
          </cell>
          <cell r="BC43">
            <v>0</v>
          </cell>
        </row>
        <row r="44">
          <cell r="B44">
            <v>39</v>
          </cell>
          <cell r="AH44">
            <v>0</v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  <cell r="AV44">
            <v>0</v>
          </cell>
          <cell r="AY44" t="str">
            <v xml:space="preserve">  </v>
          </cell>
          <cell r="BC44">
            <v>0</v>
          </cell>
        </row>
        <row r="45">
          <cell r="B45">
            <v>40</v>
          </cell>
          <cell r="AH45">
            <v>0</v>
          </cell>
          <cell r="AQ45" t="str">
            <v/>
          </cell>
          <cell r="AY45" t="str">
            <v xml:space="preserve">  </v>
          </cell>
          <cell r="BC45">
            <v>0</v>
          </cell>
        </row>
        <row r="46">
          <cell r="B46">
            <v>41</v>
          </cell>
          <cell r="Y46" t="str">
            <v/>
          </cell>
          <cell r="AH46">
            <v>0</v>
          </cell>
          <cell r="AQ46" t="str">
            <v/>
          </cell>
          <cell r="AY46" t="str">
            <v xml:space="preserve">  </v>
          </cell>
          <cell r="BC46">
            <v>0</v>
          </cell>
        </row>
        <row r="47">
          <cell r="B47">
            <v>42</v>
          </cell>
          <cell r="Y47" t="str">
            <v/>
          </cell>
          <cell r="AH47">
            <v>0</v>
          </cell>
          <cell r="AQ47" t="str">
            <v/>
          </cell>
          <cell r="AY47" t="str">
            <v xml:space="preserve">  </v>
          </cell>
          <cell r="BC47">
            <v>0</v>
          </cell>
        </row>
        <row r="48">
          <cell r="B48">
            <v>43</v>
          </cell>
          <cell r="Y48" t="str">
            <v/>
          </cell>
          <cell r="AH48">
            <v>0</v>
          </cell>
          <cell r="AQ48" t="str">
            <v/>
          </cell>
          <cell r="AY48" t="str">
            <v xml:space="preserve">  </v>
          </cell>
          <cell r="BC48">
            <v>0</v>
          </cell>
        </row>
        <row r="49">
          <cell r="B49">
            <v>44</v>
          </cell>
          <cell r="Y49" t="str">
            <v/>
          </cell>
          <cell r="AH49">
            <v>0</v>
          </cell>
          <cell r="AQ49" t="str">
            <v/>
          </cell>
          <cell r="AY49" t="str">
            <v xml:space="preserve">  </v>
          </cell>
          <cell r="BC49">
            <v>0</v>
          </cell>
        </row>
        <row r="50">
          <cell r="B50">
            <v>45</v>
          </cell>
          <cell r="Y50" t="str">
            <v/>
          </cell>
          <cell r="AH50">
            <v>0</v>
          </cell>
          <cell r="AQ50" t="str">
            <v/>
          </cell>
          <cell r="AY50" t="str">
            <v xml:space="preserve">  </v>
          </cell>
          <cell r="BC50">
            <v>0</v>
          </cell>
        </row>
        <row r="51">
          <cell r="B51">
            <v>46</v>
          </cell>
          <cell r="Y51" t="str">
            <v/>
          </cell>
          <cell r="AH51">
            <v>0</v>
          </cell>
          <cell r="AQ51" t="str">
            <v/>
          </cell>
          <cell r="AY51" t="str">
            <v xml:space="preserve">  </v>
          </cell>
          <cell r="BC51">
            <v>0</v>
          </cell>
        </row>
        <row r="52">
          <cell r="B52">
            <v>47</v>
          </cell>
          <cell r="Y52" t="str">
            <v/>
          </cell>
          <cell r="AH52">
            <v>0</v>
          </cell>
          <cell r="AQ52" t="str">
            <v/>
          </cell>
          <cell r="AY52" t="str">
            <v xml:space="preserve">  </v>
          </cell>
          <cell r="BC52">
            <v>0</v>
          </cell>
        </row>
        <row r="53">
          <cell r="B53">
            <v>48</v>
          </cell>
          <cell r="Y53" t="str">
            <v/>
          </cell>
          <cell r="AH53">
            <v>0</v>
          </cell>
          <cell r="AQ53" t="str">
            <v/>
          </cell>
          <cell r="AY53" t="str">
            <v xml:space="preserve">  </v>
          </cell>
          <cell r="BC53">
            <v>0</v>
          </cell>
        </row>
        <row r="54">
          <cell r="B54">
            <v>49</v>
          </cell>
          <cell r="Y54" t="str">
            <v/>
          </cell>
          <cell r="AH54">
            <v>0</v>
          </cell>
          <cell r="AQ54" t="str">
            <v/>
          </cell>
          <cell r="AY54" t="str">
            <v xml:space="preserve">  </v>
          </cell>
          <cell r="BC54">
            <v>0</v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066</v>
          </cell>
          <cell r="G55" t="str">
            <v>教諭</v>
          </cell>
          <cell r="H55" t="str">
            <v xml:space="preserve">薩摩　隼人 </v>
          </cell>
          <cell r="I55" t="str">
            <v>ｻﾂﾏ　ﾊﾔﾄ</v>
          </cell>
          <cell r="J55" t="str">
            <v>鹿児島市天文館1丁目</v>
          </cell>
          <cell r="K55" t="str">
            <v>　2-3</v>
          </cell>
          <cell r="L55" t="str">
            <v>天文館</v>
          </cell>
          <cell r="M55">
            <v>123456</v>
          </cell>
          <cell r="N55" t="str">
            <v>899-0101</v>
          </cell>
          <cell r="O55" t="str">
            <v>099</v>
          </cell>
          <cell r="P55" t="str">
            <v>207</v>
          </cell>
          <cell r="Q55" t="str">
            <v>0008</v>
          </cell>
          <cell r="R55" t="str">
            <v>ｻﾝﾌﾟﾙ</v>
          </cell>
          <cell r="S55" t="str">
            <v>進路指導主任</v>
          </cell>
          <cell r="T55" t="str">
            <v>3年</v>
          </cell>
          <cell r="U55" t="str">
            <v>3年主任</v>
          </cell>
          <cell r="V55" t="str">
            <v>数学</v>
          </cell>
          <cell r="W55" t="str">
            <v>野球/顧問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車115分42.5㎞(高速57分47.7㎞)=　31,500(16,778)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338912</v>
          </cell>
          <cell r="AI55">
            <v>315300</v>
          </cell>
          <cell r="AJ55">
            <v>12612</v>
          </cell>
          <cell r="AK55">
            <v>41000</v>
          </cell>
          <cell r="AL55">
            <v>42516</v>
          </cell>
          <cell r="AM55">
            <v>42502</v>
          </cell>
          <cell r="AN55">
            <v>42461</v>
          </cell>
          <cell r="AO55">
            <v>42558</v>
          </cell>
          <cell r="AP55">
            <v>42559</v>
          </cell>
          <cell r="AQ55">
            <v>42866</v>
          </cell>
          <cell r="AR55">
            <v>42825</v>
          </cell>
          <cell r="AS55" t="str">
            <v>第3子 扶養･児童手当受給　配偶者(夫)</v>
          </cell>
          <cell r="AT55" t="str">
            <v>薩摩　ほまれ</v>
          </cell>
          <cell r="AU55" t="str">
            <v>二男</v>
          </cell>
          <cell r="AV55" t="str">
            <v>みずほ銀行</v>
          </cell>
          <cell r="AW55" t="str">
            <v>みずほ通</v>
          </cell>
          <cell r="AX55" t="str">
            <v>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315300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26132</v>
          </cell>
        </row>
        <row r="56">
          <cell r="B56">
            <v>51</v>
          </cell>
          <cell r="Y56" t="str">
            <v/>
          </cell>
          <cell r="AH56">
            <v>0</v>
          </cell>
          <cell r="AQ56" t="str">
            <v/>
          </cell>
          <cell r="AY56" t="str">
            <v xml:space="preserve">  </v>
          </cell>
          <cell r="BC56">
            <v>0</v>
          </cell>
        </row>
        <row r="57">
          <cell r="B57">
            <v>52</v>
          </cell>
          <cell r="Y57" t="str">
            <v/>
          </cell>
          <cell r="AH57">
            <v>0</v>
          </cell>
          <cell r="AQ57" t="str">
            <v/>
          </cell>
          <cell r="AY57" t="str">
            <v xml:space="preserve">  </v>
          </cell>
          <cell r="BC57">
            <v>0</v>
          </cell>
        </row>
        <row r="58">
          <cell r="B58">
            <v>53</v>
          </cell>
          <cell r="Y58" t="str">
            <v/>
          </cell>
          <cell r="AH58">
            <v>0</v>
          </cell>
          <cell r="AQ58" t="str">
            <v/>
          </cell>
          <cell r="AY58" t="str">
            <v xml:space="preserve">  </v>
          </cell>
          <cell r="BC58">
            <v>0</v>
          </cell>
        </row>
        <row r="59">
          <cell r="B59">
            <v>54</v>
          </cell>
          <cell r="Y59" t="str">
            <v/>
          </cell>
          <cell r="AH59">
            <v>0</v>
          </cell>
          <cell r="AQ59" t="str">
            <v/>
          </cell>
          <cell r="AY59" t="str">
            <v xml:space="preserve">  </v>
          </cell>
          <cell r="BC59">
            <v>0</v>
          </cell>
        </row>
        <row r="60">
          <cell r="B60">
            <v>55</v>
          </cell>
          <cell r="Y60" t="str">
            <v/>
          </cell>
          <cell r="AH60">
            <v>0</v>
          </cell>
          <cell r="AQ60" t="str">
            <v/>
          </cell>
          <cell r="AY60" t="str">
            <v xml:space="preserve">  </v>
          </cell>
          <cell r="BC60">
            <v>0</v>
          </cell>
        </row>
        <row r="61">
          <cell r="B61">
            <v>56</v>
          </cell>
          <cell r="Y61" t="str">
            <v/>
          </cell>
          <cell r="AH61">
            <v>0</v>
          </cell>
          <cell r="AQ61" t="str">
            <v/>
          </cell>
          <cell r="AY61" t="str">
            <v xml:space="preserve">  </v>
          </cell>
          <cell r="BC61">
            <v>0</v>
          </cell>
        </row>
        <row r="62">
          <cell r="B62">
            <v>57</v>
          </cell>
          <cell r="Y62" t="str">
            <v/>
          </cell>
          <cell r="AH62">
            <v>0</v>
          </cell>
          <cell r="AQ62" t="str">
            <v/>
          </cell>
          <cell r="AY62" t="str">
            <v xml:space="preserve">  </v>
          </cell>
          <cell r="BC62">
            <v>0</v>
          </cell>
        </row>
        <row r="63">
          <cell r="B63">
            <v>58</v>
          </cell>
          <cell r="Y63" t="str">
            <v/>
          </cell>
          <cell r="AH63">
            <v>0</v>
          </cell>
          <cell r="AQ63" t="str">
            <v/>
          </cell>
          <cell r="AY63" t="str">
            <v xml:space="preserve">  </v>
          </cell>
          <cell r="BC63">
            <v>0</v>
          </cell>
        </row>
        <row r="64">
          <cell r="B64">
            <v>59</v>
          </cell>
          <cell r="Y64" t="str">
            <v/>
          </cell>
          <cell r="AH64">
            <v>0</v>
          </cell>
          <cell r="AQ64" t="str">
            <v/>
          </cell>
          <cell r="AY64" t="str">
            <v xml:space="preserve">  </v>
          </cell>
          <cell r="BC64">
            <v>0</v>
          </cell>
        </row>
        <row r="65">
          <cell r="B65">
            <v>60</v>
          </cell>
          <cell r="Y65" t="str">
            <v/>
          </cell>
          <cell r="AH65">
            <v>0</v>
          </cell>
          <cell r="AQ65" t="str">
            <v/>
          </cell>
          <cell r="AY65" t="str">
            <v xml:space="preserve">  </v>
          </cell>
          <cell r="BC65">
            <v>0</v>
          </cell>
        </row>
        <row r="66">
          <cell r="B66">
            <v>61</v>
          </cell>
          <cell r="Y66" t="str">
            <v/>
          </cell>
          <cell r="AH66">
            <v>0</v>
          </cell>
          <cell r="AQ66" t="str">
            <v/>
          </cell>
          <cell r="AY66" t="str">
            <v xml:space="preserve">  </v>
          </cell>
          <cell r="BC66">
            <v>0</v>
          </cell>
        </row>
        <row r="67">
          <cell r="B67">
            <v>62</v>
          </cell>
          <cell r="Y67" t="str">
            <v/>
          </cell>
          <cell r="AH67">
            <v>0</v>
          </cell>
          <cell r="AQ67" t="str">
            <v/>
          </cell>
          <cell r="AY67" t="str">
            <v xml:space="preserve">  </v>
          </cell>
          <cell r="BC67">
            <v>0</v>
          </cell>
        </row>
        <row r="68">
          <cell r="B68">
            <v>63</v>
          </cell>
          <cell r="Y68" t="str">
            <v/>
          </cell>
          <cell r="AH68">
            <v>0</v>
          </cell>
          <cell r="AQ68" t="str">
            <v/>
          </cell>
          <cell r="AY68" t="str">
            <v xml:space="preserve">  </v>
          </cell>
          <cell r="BC68">
            <v>0</v>
          </cell>
        </row>
        <row r="69">
          <cell r="B69">
            <v>64</v>
          </cell>
          <cell r="Y69" t="str">
            <v/>
          </cell>
          <cell r="AH69">
            <v>0</v>
          </cell>
          <cell r="AQ69" t="str">
            <v/>
          </cell>
          <cell r="AY69" t="str">
            <v xml:space="preserve">  </v>
          </cell>
          <cell r="BC69">
            <v>0</v>
          </cell>
        </row>
        <row r="70">
          <cell r="B70">
            <v>65</v>
          </cell>
          <cell r="Y70" t="str">
            <v/>
          </cell>
          <cell r="AH70">
            <v>0</v>
          </cell>
          <cell r="AQ70" t="str">
            <v/>
          </cell>
          <cell r="AY70" t="str">
            <v xml:space="preserve">  </v>
          </cell>
          <cell r="BC70">
            <v>0</v>
          </cell>
        </row>
        <row r="71">
          <cell r="B71">
            <v>66</v>
          </cell>
          <cell r="Y71" t="str">
            <v/>
          </cell>
          <cell r="AH71">
            <v>0</v>
          </cell>
          <cell r="AQ71" t="str">
            <v/>
          </cell>
          <cell r="AY71" t="str">
            <v xml:space="preserve">  </v>
          </cell>
          <cell r="BC71">
            <v>0</v>
          </cell>
        </row>
        <row r="72">
          <cell r="B72">
            <v>67</v>
          </cell>
          <cell r="Y72" t="str">
            <v/>
          </cell>
          <cell r="AH72">
            <v>0</v>
          </cell>
          <cell r="AQ72" t="str">
            <v/>
          </cell>
          <cell r="AY72" t="str">
            <v xml:space="preserve">  </v>
          </cell>
          <cell r="BC72">
            <v>0</v>
          </cell>
        </row>
        <row r="73">
          <cell r="B73">
            <v>68</v>
          </cell>
          <cell r="Y73" t="str">
            <v/>
          </cell>
          <cell r="AH73">
            <v>0</v>
          </cell>
          <cell r="AQ73" t="str">
            <v/>
          </cell>
          <cell r="AY73" t="str">
            <v xml:space="preserve">  </v>
          </cell>
          <cell r="BC73">
            <v>0</v>
          </cell>
        </row>
        <row r="74">
          <cell r="B74">
            <v>69</v>
          </cell>
          <cell r="Y74" t="str">
            <v/>
          </cell>
          <cell r="AH74">
            <v>0</v>
          </cell>
          <cell r="AQ74" t="str">
            <v/>
          </cell>
          <cell r="AY74" t="str">
            <v xml:space="preserve">  </v>
          </cell>
          <cell r="BC74">
            <v>0</v>
          </cell>
        </row>
        <row r="75">
          <cell r="B75">
            <v>70</v>
          </cell>
          <cell r="Y75" t="str">
            <v/>
          </cell>
          <cell r="AH75">
            <v>0</v>
          </cell>
          <cell r="AQ75" t="str">
            <v/>
          </cell>
          <cell r="AY75" t="str">
            <v xml:space="preserve">  </v>
          </cell>
          <cell r="BC75">
            <v>0</v>
          </cell>
        </row>
        <row r="76">
          <cell r="B76">
            <v>71</v>
          </cell>
          <cell r="Y76" t="str">
            <v/>
          </cell>
          <cell r="AH76">
            <v>0</v>
          </cell>
          <cell r="AQ76" t="str">
            <v/>
          </cell>
          <cell r="AY76" t="str">
            <v xml:space="preserve">  </v>
          </cell>
          <cell r="BC76">
            <v>0</v>
          </cell>
        </row>
        <row r="77">
          <cell r="B77">
            <v>72</v>
          </cell>
          <cell r="Y77" t="str">
            <v/>
          </cell>
          <cell r="AH77">
            <v>0</v>
          </cell>
          <cell r="AQ77" t="str">
            <v/>
          </cell>
          <cell r="AY77" t="str">
            <v xml:space="preserve">  </v>
          </cell>
          <cell r="BC77">
            <v>0</v>
          </cell>
        </row>
        <row r="78">
          <cell r="B78">
            <v>73</v>
          </cell>
          <cell r="Y78" t="str">
            <v/>
          </cell>
          <cell r="AH78">
            <v>0</v>
          </cell>
          <cell r="AQ78" t="str">
            <v/>
          </cell>
          <cell r="AY78" t="str">
            <v xml:space="preserve">  </v>
          </cell>
          <cell r="BC78">
            <v>0</v>
          </cell>
        </row>
        <row r="79">
          <cell r="B79">
            <v>74</v>
          </cell>
          <cell r="Y79" t="str">
            <v/>
          </cell>
          <cell r="AH79">
            <v>0</v>
          </cell>
          <cell r="AQ79" t="str">
            <v/>
          </cell>
          <cell r="AY79" t="str">
            <v xml:space="preserve">  </v>
          </cell>
          <cell r="BC79">
            <v>0</v>
          </cell>
        </row>
        <row r="80">
          <cell r="B80">
            <v>75</v>
          </cell>
          <cell r="Y80" t="str">
            <v/>
          </cell>
          <cell r="AQ80" t="str">
            <v/>
          </cell>
          <cell r="AY80" t="str">
            <v xml:space="preserve">  </v>
          </cell>
          <cell r="BC80">
            <v>0</v>
          </cell>
        </row>
        <row r="81">
          <cell r="B81">
            <v>76</v>
          </cell>
          <cell r="Y81" t="str">
            <v/>
          </cell>
          <cell r="AQ81" t="str">
            <v/>
          </cell>
          <cell r="AY81" t="str">
            <v xml:space="preserve">  </v>
          </cell>
          <cell r="BC81">
            <v>0</v>
          </cell>
        </row>
        <row r="82">
          <cell r="B82">
            <v>77</v>
          </cell>
          <cell r="Y82" t="str">
            <v/>
          </cell>
          <cell r="AQ82" t="str">
            <v/>
          </cell>
          <cell r="AY82" t="str">
            <v xml:space="preserve">  </v>
          </cell>
          <cell r="BC82">
            <v>0</v>
          </cell>
        </row>
        <row r="83">
          <cell r="B83">
            <v>78</v>
          </cell>
          <cell r="Y83" t="str">
            <v/>
          </cell>
          <cell r="AQ83" t="str">
            <v/>
          </cell>
          <cell r="AY83" t="str">
            <v xml:space="preserve">  </v>
          </cell>
          <cell r="BC83">
            <v>0</v>
          </cell>
        </row>
        <row r="84">
          <cell r="B84">
            <v>79</v>
          </cell>
          <cell r="Y84" t="str">
            <v/>
          </cell>
          <cell r="AQ84" t="str">
            <v/>
          </cell>
          <cell r="AY84" t="str">
            <v xml:space="preserve">  </v>
          </cell>
          <cell r="BC84">
            <v>0</v>
          </cell>
        </row>
        <row r="85">
          <cell r="B85">
            <v>80</v>
          </cell>
          <cell r="Y85" t="str">
            <v/>
          </cell>
          <cell r="AQ85" t="str">
            <v/>
          </cell>
          <cell r="AY85" t="str">
            <v xml:space="preserve">  </v>
          </cell>
          <cell r="BC85">
            <v>0</v>
          </cell>
        </row>
        <row r="86">
          <cell r="B86">
            <v>81</v>
          </cell>
          <cell r="Y86" t="str">
            <v/>
          </cell>
          <cell r="AQ86" t="str">
            <v/>
          </cell>
          <cell r="AY86" t="str">
            <v xml:space="preserve">  </v>
          </cell>
          <cell r="BC86">
            <v>0</v>
          </cell>
        </row>
        <row r="87">
          <cell r="B87">
            <v>82</v>
          </cell>
          <cell r="Y87" t="str">
            <v/>
          </cell>
          <cell r="AQ87" t="str">
            <v/>
          </cell>
          <cell r="AY87" t="str">
            <v xml:space="preserve">  </v>
          </cell>
          <cell r="BC87">
            <v>0</v>
          </cell>
        </row>
        <row r="88">
          <cell r="B88">
            <v>83</v>
          </cell>
          <cell r="Y88" t="str">
            <v/>
          </cell>
          <cell r="AQ88" t="str">
            <v/>
          </cell>
          <cell r="AY88" t="str">
            <v xml:space="preserve">  </v>
          </cell>
          <cell r="BC88">
            <v>0</v>
          </cell>
        </row>
        <row r="89">
          <cell r="B89">
            <v>84</v>
          </cell>
          <cell r="Y89" t="str">
            <v/>
          </cell>
          <cell r="AQ89" t="str">
            <v/>
          </cell>
          <cell r="AY89" t="str">
            <v xml:space="preserve">  </v>
          </cell>
          <cell r="BC89">
            <v>0</v>
          </cell>
        </row>
        <row r="90">
          <cell r="B90">
            <v>85</v>
          </cell>
          <cell r="Y90" t="str">
            <v/>
          </cell>
          <cell r="AQ90" t="str">
            <v/>
          </cell>
          <cell r="AY90" t="str">
            <v xml:space="preserve">  </v>
          </cell>
          <cell r="BC90">
            <v>0</v>
          </cell>
        </row>
        <row r="91">
          <cell r="B91">
            <v>86</v>
          </cell>
          <cell r="Y91" t="str">
            <v/>
          </cell>
          <cell r="AQ91" t="str">
            <v/>
          </cell>
          <cell r="AY91" t="str">
            <v xml:space="preserve">  </v>
          </cell>
          <cell r="BC91">
            <v>0</v>
          </cell>
        </row>
        <row r="92">
          <cell r="B92">
            <v>87</v>
          </cell>
          <cell r="Y92" t="str">
            <v/>
          </cell>
          <cell r="AQ92" t="str">
            <v/>
          </cell>
          <cell r="AY92" t="str">
            <v xml:space="preserve">  </v>
          </cell>
          <cell r="BC92">
            <v>0</v>
          </cell>
        </row>
        <row r="93">
          <cell r="B93">
            <v>88</v>
          </cell>
          <cell r="Y93" t="str">
            <v/>
          </cell>
          <cell r="AQ93" t="str">
            <v/>
          </cell>
          <cell r="AY93" t="str">
            <v xml:space="preserve">  </v>
          </cell>
          <cell r="BC93">
            <v>0</v>
          </cell>
        </row>
        <row r="94">
          <cell r="B94">
            <v>89</v>
          </cell>
          <cell r="Y94" t="str">
            <v/>
          </cell>
          <cell r="AQ94" t="str">
            <v/>
          </cell>
          <cell r="AY94" t="str">
            <v xml:space="preserve">  </v>
          </cell>
          <cell r="BC94">
            <v>0</v>
          </cell>
        </row>
        <row r="95">
          <cell r="B95">
            <v>90</v>
          </cell>
          <cell r="Y95" t="str">
            <v/>
          </cell>
          <cell r="AQ95" t="str">
            <v/>
          </cell>
          <cell r="AY95" t="str">
            <v xml:space="preserve">  </v>
          </cell>
          <cell r="BC95">
            <v>0</v>
          </cell>
        </row>
        <row r="96">
          <cell r="B96">
            <v>91</v>
          </cell>
          <cell r="Y96" t="str">
            <v/>
          </cell>
          <cell r="AQ96" t="str">
            <v/>
          </cell>
          <cell r="AY96" t="str">
            <v xml:space="preserve">  </v>
          </cell>
          <cell r="BC96">
            <v>0</v>
          </cell>
        </row>
        <row r="97">
          <cell r="B97">
            <v>92</v>
          </cell>
          <cell r="AQ97" t="str">
            <v/>
          </cell>
          <cell r="AY97" t="str">
            <v xml:space="preserve">  </v>
          </cell>
          <cell r="BC97">
            <v>0</v>
          </cell>
        </row>
        <row r="98">
          <cell r="B98">
            <v>93</v>
          </cell>
          <cell r="AQ98" t="str">
            <v/>
          </cell>
          <cell r="AY98" t="str">
            <v xml:space="preserve">  </v>
          </cell>
          <cell r="BC98">
            <v>0</v>
          </cell>
        </row>
        <row r="99">
          <cell r="B99">
            <v>94</v>
          </cell>
          <cell r="AQ99" t="str">
            <v/>
          </cell>
          <cell r="AY99" t="str">
            <v xml:space="preserve">  </v>
          </cell>
          <cell r="BC99">
            <v>0</v>
          </cell>
        </row>
        <row r="100">
          <cell r="B100">
            <v>95</v>
          </cell>
          <cell r="AQ100" t="str">
            <v/>
          </cell>
          <cell r="AY100" t="str">
            <v xml:space="preserve">  </v>
          </cell>
          <cell r="BC100">
            <v>0</v>
          </cell>
        </row>
        <row r="101">
          <cell r="B101">
            <v>96</v>
          </cell>
          <cell r="AQ101" t="str">
            <v/>
          </cell>
          <cell r="AY101" t="str">
            <v xml:space="preserve">  </v>
          </cell>
          <cell r="BC101">
            <v>0</v>
          </cell>
        </row>
        <row r="102">
          <cell r="B102">
            <v>97</v>
          </cell>
          <cell r="AQ102" t="str">
            <v/>
          </cell>
          <cell r="AY102" t="str">
            <v xml:space="preserve">  </v>
          </cell>
          <cell r="BC102">
            <v>0</v>
          </cell>
        </row>
        <row r="103">
          <cell r="B103">
            <v>98</v>
          </cell>
          <cell r="AQ103" t="str">
            <v/>
          </cell>
          <cell r="AY103" t="str">
            <v xml:space="preserve">  </v>
          </cell>
          <cell r="BC103">
            <v>0</v>
          </cell>
        </row>
        <row r="104">
          <cell r="B104">
            <v>99</v>
          </cell>
          <cell r="Y104" t="str">
            <v/>
          </cell>
          <cell r="AQ104" t="str">
            <v/>
          </cell>
          <cell r="AY104" t="str">
            <v xml:space="preserve">  </v>
          </cell>
          <cell r="BC104">
            <v>0</v>
          </cell>
        </row>
        <row r="105">
          <cell r="B105">
            <v>100</v>
          </cell>
          <cell r="Y105" t="str">
            <v/>
          </cell>
          <cell r="AQ105" t="str">
            <v/>
          </cell>
          <cell r="AY105" t="str">
            <v xml:space="preserve">  </v>
          </cell>
          <cell r="BC105">
            <v>0</v>
          </cell>
        </row>
        <row r="106">
          <cell r="B106">
            <v>101</v>
          </cell>
          <cell r="Y106" t="str">
            <v/>
          </cell>
          <cell r="AQ106" t="str">
            <v/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topLeftCell="A7" workbookViewId="0">
      <selection activeCell="I19" sqref="I19:N24"/>
    </sheetView>
  </sheetViews>
  <sheetFormatPr defaultColWidth="2.625" defaultRowHeight="13.5" x14ac:dyDescent="0.1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2" width="13.375" style="2" customWidth="1"/>
    <col min="13" max="13" width="6.625" style="2" customWidth="1"/>
    <col min="14" max="14" width="18" style="2" customWidth="1"/>
    <col min="15" max="15" width="3.75" style="2" customWidth="1"/>
    <col min="16" max="16384" width="2.625" style="2"/>
  </cols>
  <sheetData>
    <row r="1" spans="1:52" ht="3" customHeight="1" x14ac:dyDescent="0.15">
      <c r="A1" s="82"/>
      <c r="B1" s="83"/>
      <c r="C1" s="83"/>
      <c r="D1" s="83"/>
      <c r="E1" s="84"/>
      <c r="F1" s="80"/>
      <c r="G1" s="81"/>
      <c r="H1" s="85"/>
      <c r="I1" s="86"/>
      <c r="J1" s="8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 x14ac:dyDescent="0.15">
      <c r="A5" s="3"/>
      <c r="B5" s="3"/>
      <c r="C5" s="3"/>
      <c r="D5" s="88" t="str">
        <f>[1]基本ﾃﾞｰﾀ!$B$2</f>
        <v>☆ 学校事務統括システムⅡ XP～WIN7純正規版☆</v>
      </c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 x14ac:dyDescent="0.15">
      <c r="A6" s="3"/>
      <c r="B6" s="3"/>
      <c r="C6" s="3"/>
      <c r="D6" s="90" t="str">
        <f>[1]基本ﾃﾞｰﾀ!$C$3</f>
        <v>Produce ： K.Saito/sub Produce M.Yamanokuchi　2002-2012 Saito Prodeuction</v>
      </c>
      <c r="E6" s="90"/>
      <c r="F6" s="90"/>
      <c r="G6" s="90"/>
      <c r="H6" s="90"/>
      <c r="I6" s="90"/>
      <c r="J6" s="89" t="s">
        <v>0</v>
      </c>
      <c r="K6" s="89"/>
      <c r="L6" s="89"/>
      <c r="M6" s="89"/>
      <c r="N6" s="89"/>
      <c r="O6" s="89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 x14ac:dyDescent="0.15">
      <c r="A7" s="3"/>
      <c r="B7" s="3"/>
      <c r="C7" s="3"/>
      <c r="D7" s="90" t="str">
        <f>[1]基本ﾃﾞｰﾀ!$C$4</f>
        <v>Microsoft Excel2010-97/03 &amp; IME/ATOK</v>
      </c>
      <c r="E7" s="90"/>
      <c r="F7" s="90"/>
      <c r="G7" s="90"/>
      <c r="H7" s="90"/>
      <c r="I7" s="90"/>
      <c r="J7" s="91" t="str">
        <f>[1]基本ﾃﾞｰﾀ!$J$3</f>
        <v>愛称：つーるﾎﾞｯｸｽ　Ver18 Win7</v>
      </c>
      <c r="K7" s="91"/>
      <c r="L7" s="91"/>
      <c r="M7" s="91"/>
      <c r="N7" s="91"/>
      <c r="O7" s="91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 x14ac:dyDescent="0.15">
      <c r="A8" s="3"/>
      <c r="B8" s="3"/>
      <c r="C8" s="3"/>
      <c r="D8" s="90" t="str">
        <f>[1]基本ﾃﾞｰﾀ!$C$5</f>
        <v>つーるﾎﾞｯｸｽ　VBA MACRO　Ver9.10　Vol5.30　XP/Win7共通版</v>
      </c>
      <c r="E8" s="90"/>
      <c r="F8" s="90"/>
      <c r="G8" s="90"/>
      <c r="H8" s="90"/>
      <c r="I8" s="90"/>
      <c r="J8" s="91" t="str">
        <f>[1]基本ﾃﾞｰﾀ!$G$5</f>
        <v>OA研究委員会管理</v>
      </c>
      <c r="K8" s="91"/>
      <c r="L8" s="91"/>
      <c r="M8" s="91"/>
      <c r="N8" s="91"/>
      <c r="O8" s="91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 x14ac:dyDescent="0.15">
      <c r="A9" s="3"/>
      <c r="B9" s="3"/>
      <c r="C9" s="3"/>
      <c r="D9" s="7" t="s">
        <v>21</v>
      </c>
      <c r="E9" s="8" t="str">
        <f>[1]基本ﾃﾞｰﾀ!$D$6</f>
        <v>霧島市教育委員会</v>
      </c>
      <c r="F9" s="9" t="str">
        <f>[1]基本ﾃﾞｰﾀ!$E$6</f>
        <v>高田肥文</v>
      </c>
      <c r="G9" s="4"/>
      <c r="H9" s="4"/>
      <c r="I9" s="4"/>
      <c r="J9" s="94">
        <f>[1]基本ﾃﾞｰﾀ!$J$5</f>
        <v>42633</v>
      </c>
      <c r="K9" s="95"/>
      <c r="L9" s="95"/>
      <c r="M9" s="95"/>
      <c r="N9" s="95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 x14ac:dyDescent="0.15">
      <c r="A10" s="3"/>
      <c r="B10" s="3"/>
      <c r="C10" s="3"/>
      <c r="D10" s="93" t="s">
        <v>2</v>
      </c>
      <c r="E10" s="93"/>
      <c r="F10" s="93"/>
      <c r="G10" s="93"/>
      <c r="H10" s="6"/>
      <c r="I10" s="78" t="str">
        <f>[1]基本ﾃﾞｰﾀ!$F$7</f>
        <v>姶良・伊佐教育事務所</v>
      </c>
      <c r="J10" s="79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 x14ac:dyDescent="0.15">
      <c r="A11" s="3"/>
      <c r="B11" s="3"/>
      <c r="C11" s="3"/>
      <c r="D11" s="5">
        <v>1</v>
      </c>
      <c r="E11" s="5" t="s">
        <v>4</v>
      </c>
      <c r="F11" s="76" t="str">
        <f>[1]基本ﾃﾞｰﾀ!D8</f>
        <v>霧島市立溝辺中学校</v>
      </c>
      <c r="G11" s="77"/>
      <c r="H11" s="77"/>
      <c r="I11" s="74" t="s">
        <v>22</v>
      </c>
      <c r="J11" s="75"/>
      <c r="K11" s="75" t="str">
        <f>[1]基本ﾃﾞｰﾀ!$H$8</f>
        <v>岩越　悟志</v>
      </c>
      <c r="L11" s="75"/>
      <c r="M11" s="75"/>
      <c r="N11" s="92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 x14ac:dyDescent="0.15">
      <c r="A12" s="3"/>
      <c r="B12" s="3"/>
      <c r="C12" s="3"/>
      <c r="D12" s="5">
        <v>2</v>
      </c>
      <c r="E12" s="5" t="s">
        <v>5</v>
      </c>
      <c r="F12" s="76" t="str">
        <f>[1]基本ﾃﾞｰﾀ!D9</f>
        <v>溝辺中学校</v>
      </c>
      <c r="G12" s="77"/>
      <c r="H12" s="77"/>
      <c r="I12" s="12" t="str">
        <f>[1]基本ﾃﾞｰﾀ!$J$7</f>
        <v>〒899-5212</v>
      </c>
      <c r="J12" s="13" t="str">
        <f>[1]基本ﾃﾞｰﾀ!$K$7</f>
        <v>姶良市加治木町諏訪町１２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 x14ac:dyDescent="0.15">
      <c r="A13" s="3"/>
      <c r="B13" s="3"/>
      <c r="C13" s="3"/>
      <c r="D13" s="5">
        <v>3</v>
      </c>
      <c r="E13" s="5" t="s">
        <v>6</v>
      </c>
      <c r="F13" s="76" t="str">
        <f>[1]基本ﾃﾞｰﾀ!D10</f>
        <v>溝辺</v>
      </c>
      <c r="G13" s="77"/>
      <c r="H13" s="77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 x14ac:dyDescent="0.15">
      <c r="A14" s="3"/>
      <c r="B14" s="3"/>
      <c r="C14" s="3"/>
      <c r="D14" s="5">
        <v>4</v>
      </c>
      <c r="E14" s="5" t="s">
        <v>7</v>
      </c>
      <c r="F14" s="76" t="str">
        <f>[1]基本ﾃﾞｰﾀ!D11</f>
        <v>霧島市溝辺町有川166</v>
      </c>
      <c r="G14" s="77"/>
      <c r="H14" s="77"/>
      <c r="I14" s="78" t="str">
        <f>[1]基本ﾃﾞｰﾀ!$F$6</f>
        <v>鹿児島県 教育委員会</v>
      </c>
      <c r="J14" s="79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 x14ac:dyDescent="0.15">
      <c r="A15" s="3"/>
      <c r="B15" s="3"/>
      <c r="C15" s="3"/>
      <c r="D15" s="5">
        <v>5</v>
      </c>
      <c r="E15" s="5" t="s">
        <v>8</v>
      </c>
      <c r="F15" s="76" t="str">
        <f>[1]基本ﾃﾞｰﾀ!D12</f>
        <v>米森　孝代</v>
      </c>
      <c r="G15" s="77"/>
      <c r="H15" s="77"/>
      <c r="I15" s="15" t="str">
        <f>[1]基本ﾃﾞｰﾀ!$J$6</f>
        <v>〒890-8577</v>
      </c>
      <c r="J15" s="16" t="str">
        <f>[1]基本ﾃﾞｰﾀ!$K$6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 x14ac:dyDescent="0.15">
      <c r="A16" s="3"/>
      <c r="B16" s="3"/>
      <c r="C16" s="3"/>
      <c r="D16" s="5">
        <v>6</v>
      </c>
      <c r="E16" s="5" t="s">
        <v>9</v>
      </c>
      <c r="F16" s="76" t="str">
        <f>[1]基本ﾃﾞｰﾀ!D13</f>
        <v>28</v>
      </c>
      <c r="G16" s="77"/>
      <c r="H16" s="77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 x14ac:dyDescent="0.15">
      <c r="A17" s="3"/>
      <c r="B17" s="3"/>
      <c r="C17" s="3"/>
      <c r="D17" s="5">
        <v>7</v>
      </c>
      <c r="E17" s="5" t="s">
        <v>10</v>
      </c>
      <c r="F17" s="76" t="str">
        <f>[1]基本ﾃﾞｰﾀ!D14</f>
        <v>01</v>
      </c>
      <c r="G17" s="77"/>
      <c r="H17" s="77"/>
      <c r="I17" s="6"/>
      <c r="J17" s="6"/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 x14ac:dyDescent="0.15">
      <c r="A18" s="3"/>
      <c r="B18" s="3"/>
      <c r="C18" s="3"/>
      <c r="D18" s="5">
        <v>8</v>
      </c>
      <c r="E18" s="5" t="s">
        <v>11</v>
      </c>
      <c r="F18" s="76" t="str">
        <f>[1]基本ﾃﾞｰﾀ!D15</f>
        <v>10</v>
      </c>
      <c r="G18" s="77"/>
      <c r="H18" s="77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 x14ac:dyDescent="0.15">
      <c r="A19" s="3"/>
      <c r="B19" s="3"/>
      <c r="C19" s="3"/>
      <c r="D19" s="5">
        <v>9</v>
      </c>
      <c r="E19" s="5" t="s">
        <v>12</v>
      </c>
      <c r="F19" s="76" t="str">
        <f>[1]基本ﾃﾞｰﾀ!D16</f>
        <v>03</v>
      </c>
      <c r="G19" s="77"/>
      <c r="H19" s="77"/>
      <c r="I19" s="78" t="str">
        <f>[1]基本ﾃﾞｰﾀ!$F$31</f>
        <v>公立学校共済組合　鹿児島支部</v>
      </c>
      <c r="J19" s="79"/>
      <c r="K19" s="10"/>
      <c r="L19" s="10" t="str">
        <f>[1]基本ﾃﾞｰﾀ!$J$31</f>
        <v>〒890-8577</v>
      </c>
      <c r="M19" s="96" t="str">
        <f>[1]基本ﾃﾞｰﾀ!$K$31</f>
        <v>鹿児島市鴨池新町10-1</v>
      </c>
      <c r="N19" s="97"/>
      <c r="O19" s="4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 x14ac:dyDescent="0.15">
      <c r="A20" s="3"/>
      <c r="B20" s="3"/>
      <c r="C20" s="3"/>
      <c r="D20" s="5">
        <v>10</v>
      </c>
      <c r="E20" s="5" t="s">
        <v>13</v>
      </c>
      <c r="F20" s="76" t="str">
        <f>[1]基本ﾃﾞｰﾀ!D17</f>
        <v>01</v>
      </c>
      <c r="G20" s="77"/>
      <c r="H20" s="77"/>
      <c r="I20" s="15"/>
      <c r="J20" s="16"/>
      <c r="K20" s="16"/>
      <c r="L20" s="16"/>
      <c r="M20" s="16"/>
      <c r="N20" s="17"/>
      <c r="O20" s="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 x14ac:dyDescent="0.15">
      <c r="A21" s="3"/>
      <c r="B21" s="3"/>
      <c r="C21" s="3"/>
      <c r="D21" s="5">
        <v>11</v>
      </c>
      <c r="E21" s="5" t="s">
        <v>14</v>
      </c>
      <c r="F21" s="76" t="str">
        <f>[1]基本ﾃﾞｰﾀ!D18</f>
        <v>09</v>
      </c>
      <c r="G21" s="77"/>
      <c r="H21" s="77"/>
      <c r="I21" s="74" t="str">
        <f>[1]基本ﾃﾞｰﾀ!$F$33</f>
        <v>鹿児島県教育庁  内</v>
      </c>
      <c r="J21" s="75"/>
      <c r="K21" s="16" t="str">
        <f>[1]基本ﾃﾞｰﾀ!$I$33</f>
        <v>TEL(県庁)</v>
      </c>
      <c r="L21" s="16" t="str">
        <f>[1]基本ﾃﾞｰﾀ!$J$33</f>
        <v>099-286-2111</v>
      </c>
      <c r="M21" s="16" t="str">
        <f>[1]基本ﾃﾞｰﾀ!$K$33</f>
        <v>FAX</v>
      </c>
      <c r="N21" s="19" t="str">
        <f>[1]基本ﾃﾞｰﾀ!$L$33</f>
        <v>099-286-5663</v>
      </c>
      <c r="O21" s="4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 x14ac:dyDescent="0.15">
      <c r="A22" s="3"/>
      <c r="B22" s="3"/>
      <c r="C22" s="3"/>
      <c r="D22" s="5">
        <v>12</v>
      </c>
      <c r="E22" s="5" t="s">
        <v>15</v>
      </c>
      <c r="F22" s="76" t="str">
        <f>[1]基本ﾃﾞｰﾀ!D19</f>
        <v>02</v>
      </c>
      <c r="G22" s="77"/>
      <c r="H22" s="77"/>
      <c r="I22" s="15"/>
      <c r="J22" s="16"/>
      <c r="K22" s="16" t="str">
        <f>[1]基本ﾃﾞｰﾀ!$I$34</f>
        <v>福利係</v>
      </c>
      <c r="L22" s="16" t="str">
        <f>[1]基本ﾃﾞｰﾀ!$J$34</f>
        <v>099-286-5205</v>
      </c>
      <c r="M22" s="16" t="str">
        <f>[1]基本ﾃﾞｰﾀ!$K$34</f>
        <v>内線</v>
      </c>
      <c r="N22" s="20" t="str">
        <f>[1]基本ﾃﾞｰﾀ!$L$34</f>
        <v>5217，5218，5219</v>
      </c>
      <c r="O22" s="4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 x14ac:dyDescent="0.15">
      <c r="A23" s="3"/>
      <c r="B23" s="3"/>
      <c r="C23" s="3"/>
      <c r="D23" s="5">
        <v>13</v>
      </c>
      <c r="E23" s="5" t="s">
        <v>16</v>
      </c>
      <c r="F23" s="76" t="str">
        <f>[1]基本ﾃﾞｰﾀ!D20</f>
        <v>440710</v>
      </c>
      <c r="G23" s="77"/>
      <c r="H23" s="77"/>
      <c r="I23" s="15"/>
      <c r="J23" s="16"/>
      <c r="K23" s="16" t="str">
        <f>[1]基本ﾃﾞｰﾀ!$I$35</f>
        <v>厚生係</v>
      </c>
      <c r="L23" s="16" t="str">
        <f>[1]基本ﾃﾞｰﾀ!$J$35</f>
        <v>099-286-5206</v>
      </c>
      <c r="M23" s="16" t="str">
        <f>[1]基本ﾃﾞｰﾀ!$K$34</f>
        <v>内線</v>
      </c>
      <c r="N23" s="20" t="str">
        <f>[1]基本ﾃﾞｰﾀ!$L$35</f>
        <v>5214，5215，5216</v>
      </c>
      <c r="O23" s="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 x14ac:dyDescent="0.15">
      <c r="A24" s="3"/>
      <c r="B24" s="3"/>
      <c r="C24" s="3"/>
      <c r="D24" s="5">
        <v>14</v>
      </c>
      <c r="E24" s="5" t="s">
        <v>17</v>
      </c>
      <c r="F24" s="76" t="str">
        <f>[1]基本ﾃﾞｰﾀ!D21</f>
        <v>899-6401</v>
      </c>
      <c r="G24" s="77"/>
      <c r="H24" s="77"/>
      <c r="I24" s="12"/>
      <c r="J24" s="13"/>
      <c r="K24" s="13" t="str">
        <f>[1]基本ﾃﾞｰﾀ!$I$36</f>
        <v>年金給付係</v>
      </c>
      <c r="L24" s="13"/>
      <c r="M24" s="13" t="str">
        <f>[1]基本ﾃﾞｰﾀ!$K$34</f>
        <v>内線</v>
      </c>
      <c r="N24" s="21" t="str">
        <f>[1]基本ﾃﾞｰﾀ!$L$36</f>
        <v>5220，5221，5222</v>
      </c>
      <c r="O24" s="4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 x14ac:dyDescent="0.15">
      <c r="A25" s="3"/>
      <c r="B25" s="3"/>
      <c r="C25" s="3"/>
      <c r="D25" s="5">
        <v>15</v>
      </c>
      <c r="E25" s="5" t="s">
        <v>18</v>
      </c>
      <c r="F25" s="76" t="str">
        <f>[1]基本ﾃﾞｰﾀ!D22</f>
        <v>0995-59-2006</v>
      </c>
      <c r="G25" s="77"/>
      <c r="H25" s="77"/>
      <c r="I25" s="6"/>
      <c r="J25" s="6"/>
      <c r="K25" s="6"/>
      <c r="L25" s="6"/>
      <c r="M25" s="6"/>
      <c r="N25" s="4"/>
      <c r="O25" s="4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 x14ac:dyDescent="0.15">
      <c r="A26" s="3"/>
      <c r="B26" s="3"/>
      <c r="C26" s="3"/>
      <c r="D26" s="5">
        <v>16</v>
      </c>
      <c r="E26" s="5" t="s">
        <v>19</v>
      </c>
      <c r="F26" s="76" t="str">
        <f>[1]基本ﾃﾞｰﾀ!D23</f>
        <v>0995-59-3783</v>
      </c>
      <c r="G26" s="77"/>
      <c r="H26" s="77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 x14ac:dyDescent="0.15">
      <c r="A27" s="3"/>
      <c r="B27" s="3"/>
      <c r="C27" s="3"/>
      <c r="D27" s="5">
        <v>17</v>
      </c>
      <c r="E27" s="5"/>
      <c r="F27" s="76" t="str">
        <f>[1]基本ﾃﾞｰﾀ!D24</f>
        <v>事務主幹</v>
      </c>
      <c r="G27" s="77"/>
      <c r="H27" s="77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 x14ac:dyDescent="0.15">
      <c r="A28" s="3"/>
      <c r="B28" s="3"/>
      <c r="C28" s="3"/>
      <c r="D28" s="5">
        <v>18</v>
      </c>
      <c r="E28" s="5"/>
      <c r="F28" s="76" t="str">
        <f>[1]基本ﾃﾞｰﾀ!D25</f>
        <v>齋藤　勝範</v>
      </c>
      <c r="G28" s="77"/>
      <c r="H28" s="77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 x14ac:dyDescent="0.15">
      <c r="A29" s="3"/>
      <c r="B29" s="3"/>
      <c r="C29" s="3"/>
      <c r="D29" s="5">
        <v>19</v>
      </c>
      <c r="E29" s="5"/>
      <c r="F29" s="76">
        <f>[1]基本ﾃﾞｰﾀ!D26</f>
        <v>0</v>
      </c>
      <c r="G29" s="77"/>
      <c r="H29" s="77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 x14ac:dyDescent="0.15">
      <c r="A30" s="3"/>
      <c r="B30" s="3"/>
      <c r="C30" s="3"/>
      <c r="D30" s="5">
        <v>20</v>
      </c>
      <c r="E30" s="5" t="s">
        <v>20</v>
      </c>
      <c r="F30" s="76">
        <f>[1]基本ﾃﾞｰﾀ!D27</f>
        <v>0</v>
      </c>
      <c r="G30" s="77"/>
      <c r="H30" s="77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 x14ac:dyDescent="0.1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 x14ac:dyDescent="0.1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 x14ac:dyDescent="0.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 x14ac:dyDescent="0.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 x14ac:dyDescent="0.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 x14ac:dyDescent="0.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 x14ac:dyDescent="0.1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 x14ac:dyDescent="0.1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 x14ac:dyDescent="0.1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 x14ac:dyDescent="0.1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 x14ac:dyDescent="0.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 x14ac:dyDescent="0.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 x14ac:dyDescent="0.1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 x14ac:dyDescent="0.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 x14ac:dyDescent="0.1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 x14ac:dyDescent="0.1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 x14ac:dyDescent="0.1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 x14ac:dyDescent="0.1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 x14ac:dyDescent="0.1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 x14ac:dyDescent="0.1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 x14ac:dyDescent="0.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 x14ac:dyDescent="0.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 x14ac:dyDescent="0.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 x14ac:dyDescent="0.1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 x14ac:dyDescent="0.1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 x14ac:dyDescent="0.1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 x14ac:dyDescent="0.1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 x14ac:dyDescent="0.1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 x14ac:dyDescent="0.1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39"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M19:N19"/>
    <mergeCell ref="D7:I7"/>
    <mergeCell ref="D8:I8"/>
    <mergeCell ref="J7:O7"/>
    <mergeCell ref="K11:N11"/>
    <mergeCell ref="D10:G10"/>
    <mergeCell ref="J8:O8"/>
    <mergeCell ref="I10:J10"/>
    <mergeCell ref="F1:G1"/>
    <mergeCell ref="A1:E1"/>
    <mergeCell ref="H1:J1"/>
    <mergeCell ref="D5:O5"/>
    <mergeCell ref="J6:O6"/>
    <mergeCell ref="D6:I6"/>
    <mergeCell ref="I21:J21"/>
    <mergeCell ref="F16:H16"/>
    <mergeCell ref="F15:H15"/>
    <mergeCell ref="F11:H11"/>
    <mergeCell ref="F12:H12"/>
    <mergeCell ref="I11:J11"/>
    <mergeCell ref="F14:H14"/>
    <mergeCell ref="I14:J14"/>
    <mergeCell ref="F13:H13"/>
    <mergeCell ref="I19:J19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E1:BL79"/>
  <sheetViews>
    <sheetView tabSelected="1" zoomScale="75" zoomScaleNormal="75" workbookViewId="0">
      <pane xSplit="5" ySplit="12" topLeftCell="F13" activePane="bottomRight" state="frozen"/>
      <selection pane="topRight" activeCell="F1" sqref="F1"/>
      <selection pane="bottomLeft" activeCell="A13" sqref="A13"/>
      <selection pane="bottomRight" activeCell="AH79" sqref="AH79:AL79"/>
    </sheetView>
  </sheetViews>
  <sheetFormatPr defaultColWidth="2.625" defaultRowHeight="11.25" x14ac:dyDescent="0.15"/>
  <cols>
    <col min="1" max="15" width="2.625" style="18"/>
    <col min="16" max="24" width="2.75" style="18" bestFit="1" customWidth="1"/>
    <col min="25" max="46" width="3.625" style="18" bestFit="1" customWidth="1"/>
    <col min="47" max="16384" width="2.625" style="18"/>
  </cols>
  <sheetData>
    <row r="1" spans="5:46" ht="9" customHeight="1" x14ac:dyDescent="0.15">
      <c r="E1" s="22">
        <v>1</v>
      </c>
      <c r="F1" s="23"/>
      <c r="G1" s="23"/>
      <c r="H1" s="23"/>
      <c r="I1" s="23"/>
      <c r="J1" s="23"/>
      <c r="K1" s="23"/>
      <c r="L1" s="24"/>
      <c r="M1" s="24"/>
      <c r="N1" s="24"/>
      <c r="O1" s="24"/>
      <c r="P1" s="24"/>
      <c r="Q1" s="24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</row>
    <row r="2" spans="5:46" ht="9" customHeight="1" x14ac:dyDescent="0.15">
      <c r="E2" s="22">
        <v>2</v>
      </c>
      <c r="F2" s="23"/>
      <c r="G2" s="23"/>
      <c r="H2" s="23"/>
      <c r="I2" s="23"/>
      <c r="J2" s="23"/>
      <c r="K2" s="23"/>
      <c r="L2" s="24"/>
      <c r="M2" s="24"/>
      <c r="N2" s="24"/>
      <c r="O2" s="24"/>
      <c r="P2" s="24"/>
      <c r="Q2" s="24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</row>
    <row r="3" spans="5:46" ht="9" customHeight="1" x14ac:dyDescent="0.15">
      <c r="E3" s="22">
        <v>3</v>
      </c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</row>
    <row r="4" spans="5:46" ht="9" customHeight="1" x14ac:dyDescent="0.15">
      <c r="E4" s="22">
        <v>4</v>
      </c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</row>
    <row r="5" spans="5:46" ht="9" customHeight="1" x14ac:dyDescent="0.15">
      <c r="E5" s="22">
        <v>5</v>
      </c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</row>
    <row r="6" spans="5:46" ht="9" customHeight="1" x14ac:dyDescent="0.15">
      <c r="E6" s="22">
        <v>6</v>
      </c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</row>
    <row r="7" spans="5:46" ht="9" customHeight="1" x14ac:dyDescent="0.15">
      <c r="E7" s="22">
        <v>7</v>
      </c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</row>
    <row r="8" spans="5:46" ht="13.5" x14ac:dyDescent="0.15">
      <c r="E8" s="22">
        <v>8</v>
      </c>
      <c r="F8" s="144" t="s">
        <v>69</v>
      </c>
      <c r="G8" s="144"/>
      <c r="H8" s="23"/>
      <c r="I8" s="145" t="str">
        <f>IF(F9="","",(VLOOKUP(F9,[1]職員ﾃﾞｰﾀ!$B$6:$BG$106,7)))</f>
        <v xml:space="preserve">薩摩　隼人 </v>
      </c>
      <c r="J8" s="146"/>
      <c r="K8" s="146"/>
      <c r="L8" s="146"/>
      <c r="M8" s="146"/>
      <c r="N8" s="146"/>
      <c r="O8" s="147"/>
      <c r="P8" s="23"/>
      <c r="Q8" s="23"/>
      <c r="R8" s="145" t="s">
        <v>23</v>
      </c>
      <c r="S8" s="146"/>
      <c r="T8" s="146"/>
      <c r="U8" s="146"/>
      <c r="V8" s="147"/>
      <c r="W8" s="148" t="s">
        <v>24</v>
      </c>
      <c r="X8" s="149"/>
      <c r="Y8" s="149"/>
      <c r="Z8" s="149"/>
      <c r="AA8" s="149"/>
      <c r="AB8" s="149"/>
      <c r="AC8" s="150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</row>
    <row r="9" spans="5:46" ht="13.5" x14ac:dyDescent="0.15">
      <c r="E9" s="22">
        <v>9</v>
      </c>
      <c r="F9" s="166">
        <v>50</v>
      </c>
      <c r="G9" s="166"/>
      <c r="H9" s="23"/>
      <c r="I9" s="167">
        <f>IF(F9="","",(VLOOKUP(F9,[1]職員ﾃﾞｰﾀ!$B$6:$BG$106,12)))</f>
        <v>123456</v>
      </c>
      <c r="J9" s="168"/>
      <c r="K9" s="169"/>
      <c r="L9" s="169"/>
      <c r="M9" s="170"/>
      <c r="N9" s="23"/>
      <c r="O9" s="23"/>
      <c r="P9" s="23"/>
      <c r="Q9" s="23"/>
      <c r="R9" s="145" t="s">
        <v>26</v>
      </c>
      <c r="S9" s="146"/>
      <c r="T9" s="146"/>
      <c r="U9" s="146"/>
      <c r="V9" s="147"/>
      <c r="W9" s="171">
        <v>28731</v>
      </c>
      <c r="X9" s="149"/>
      <c r="Y9" s="149"/>
      <c r="Z9" s="149"/>
      <c r="AA9" s="149"/>
      <c r="AB9" s="149"/>
      <c r="AC9" s="150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</row>
    <row r="10" spans="5:46" ht="13.5" x14ac:dyDescent="0.15">
      <c r="E10" s="22">
        <v>10</v>
      </c>
      <c r="F10" s="23"/>
      <c r="G10" s="23"/>
      <c r="H10" s="23"/>
      <c r="I10" s="145" t="s">
        <v>67</v>
      </c>
      <c r="J10" s="147"/>
      <c r="K10" s="212" t="str">
        <f>IF(F9="","",(VLOOKUP(F9,[1]職員ﾃﾞｰﾀ!$B$6:$BG$106,13)))</f>
        <v>899-0101</v>
      </c>
      <c r="L10" s="201"/>
      <c r="M10" s="201"/>
      <c r="N10" s="201"/>
      <c r="O10" s="213"/>
      <c r="P10" s="23"/>
      <c r="Q10" s="23"/>
      <c r="R10" s="151" t="s">
        <v>27</v>
      </c>
      <c r="S10" s="152"/>
      <c r="T10" s="152"/>
      <c r="U10" s="152"/>
      <c r="V10" s="153"/>
      <c r="W10" s="154" t="s">
        <v>28</v>
      </c>
      <c r="X10" s="155"/>
      <c r="Y10" s="155"/>
      <c r="Z10" s="155"/>
      <c r="AA10" s="155"/>
      <c r="AB10" s="155"/>
      <c r="AC10" s="156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</row>
    <row r="11" spans="5:46" ht="13.5" x14ac:dyDescent="0.15">
      <c r="E11" s="22"/>
      <c r="F11" s="23"/>
      <c r="G11" s="23"/>
      <c r="H11" s="23"/>
      <c r="I11" s="145" t="s">
        <v>68</v>
      </c>
      <c r="J11" s="147"/>
      <c r="K11" s="214" t="str">
        <f>IF(F9="","",(VLOOKUP(F9,[1]職員ﾃﾞｰﾀ!$B$6:$BG$106,9)))&amp;IF(F9="","",(VLOOKUP(F9,[1]職員ﾃﾞｰﾀ!$B$6:$BG$106,10)))</f>
        <v>鹿児島市天文館1丁目　2-3</v>
      </c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6"/>
      <c r="W11" s="44"/>
      <c r="X11" s="44"/>
      <c r="Y11" s="44"/>
      <c r="Z11" s="44"/>
      <c r="AA11" s="44"/>
      <c r="AB11" s="44"/>
      <c r="AC11" s="44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</row>
    <row r="12" spans="5:46" ht="9" customHeight="1" x14ac:dyDescent="0.15">
      <c r="E12" s="22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43"/>
      <c r="S12" s="43"/>
      <c r="T12" s="43"/>
      <c r="U12" s="43"/>
      <c r="V12" s="43"/>
      <c r="W12" s="44"/>
      <c r="X12" s="44"/>
      <c r="Y12" s="44"/>
      <c r="Z12" s="44"/>
      <c r="AA12" s="44"/>
      <c r="AB12" s="44"/>
      <c r="AC12" s="44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</row>
    <row r="13" spans="5:46" ht="9" customHeight="1" x14ac:dyDescent="0.15">
      <c r="E13" s="22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2"/>
    </row>
    <row r="14" spans="5:46" ht="14.25" customHeight="1" x14ac:dyDescent="0.15">
      <c r="E14" s="26"/>
      <c r="F14" s="202" t="s">
        <v>77</v>
      </c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  <c r="AT14" s="202"/>
    </row>
    <row r="15" spans="5:46" ht="14.25" customHeight="1" x14ac:dyDescent="0.15">
      <c r="E15" s="26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202"/>
      <c r="U15" s="202"/>
      <c r="V15" s="202"/>
      <c r="W15" s="202"/>
      <c r="X15" s="202"/>
      <c r="Y15" s="202"/>
      <c r="Z15" s="202"/>
      <c r="AA15" s="202"/>
      <c r="AB15" s="202"/>
      <c r="AC15" s="202"/>
      <c r="AD15" s="202"/>
      <c r="AE15" s="202"/>
      <c r="AF15" s="202"/>
      <c r="AG15" s="202"/>
      <c r="AH15" s="202"/>
      <c r="AI15" s="202"/>
      <c r="AJ15" s="202"/>
      <c r="AK15" s="202"/>
      <c r="AL15" s="202"/>
      <c r="AM15" s="202"/>
      <c r="AN15" s="202"/>
      <c r="AO15" s="202"/>
      <c r="AP15" s="202"/>
      <c r="AQ15" s="202"/>
      <c r="AR15" s="202"/>
      <c r="AS15" s="202"/>
      <c r="AT15" s="202"/>
    </row>
    <row r="16" spans="5:46" ht="28.5" x14ac:dyDescent="0.15">
      <c r="E16" s="26"/>
      <c r="F16" s="104" t="s">
        <v>29</v>
      </c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27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</row>
    <row r="17" spans="5:64" ht="13.5" x14ac:dyDescent="0.15">
      <c r="E17" s="26"/>
      <c r="F17" s="193" t="s">
        <v>30</v>
      </c>
      <c r="G17" s="194"/>
      <c r="H17" s="145" t="s">
        <v>31</v>
      </c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  <c r="U17" s="146"/>
      <c r="V17" s="146"/>
      <c r="W17" s="146"/>
      <c r="X17" s="146"/>
      <c r="Y17" s="147"/>
      <c r="Z17" s="145" t="s">
        <v>32</v>
      </c>
      <c r="AA17" s="146"/>
      <c r="AB17" s="146"/>
      <c r="AC17" s="146"/>
      <c r="AD17" s="146"/>
      <c r="AE17" s="146"/>
      <c r="AF17" s="146"/>
      <c r="AG17" s="146"/>
      <c r="AH17" s="146"/>
      <c r="AI17" s="147"/>
      <c r="AJ17" s="145" t="s">
        <v>33</v>
      </c>
      <c r="AK17" s="146"/>
      <c r="AL17" s="146"/>
      <c r="AM17" s="146"/>
      <c r="AN17" s="146"/>
      <c r="AO17" s="146"/>
      <c r="AP17" s="146"/>
      <c r="AQ17" s="146"/>
      <c r="AR17" s="146"/>
      <c r="AS17" s="146"/>
      <c r="AT17" s="147"/>
    </row>
    <row r="18" spans="5:64" ht="18" customHeight="1" x14ac:dyDescent="0.15">
      <c r="E18" s="26"/>
      <c r="F18" s="195"/>
      <c r="G18" s="196"/>
      <c r="H18" s="223" t="s">
        <v>34</v>
      </c>
      <c r="I18" s="224"/>
      <c r="J18" s="224"/>
      <c r="K18" s="224"/>
      <c r="L18" s="224"/>
      <c r="M18" s="225"/>
      <c r="N18" s="267" t="str">
        <f>MID(I9,1,1)</f>
        <v>1</v>
      </c>
      <c r="O18" s="268"/>
      <c r="P18" s="268" t="str">
        <f>MID(I9,2,1)</f>
        <v>2</v>
      </c>
      <c r="Q18" s="268"/>
      <c r="R18" s="268" t="str">
        <f>MID(I9,3,1)</f>
        <v>3</v>
      </c>
      <c r="S18" s="268"/>
      <c r="T18" s="268" t="str">
        <f>MID(I9,4,1)</f>
        <v>4</v>
      </c>
      <c r="U18" s="268"/>
      <c r="V18" s="268" t="str">
        <f>MID(I9,5,1)</f>
        <v>5</v>
      </c>
      <c r="W18" s="268"/>
      <c r="X18" s="268" t="str">
        <f>MID(I9,6,1)</f>
        <v>6</v>
      </c>
      <c r="Y18" s="269"/>
      <c r="Z18" s="236" t="str">
        <f>I8</f>
        <v xml:space="preserve">薩摩　隼人 </v>
      </c>
      <c r="AA18" s="237"/>
      <c r="AB18" s="237"/>
      <c r="AC18" s="237"/>
      <c r="AD18" s="237"/>
      <c r="AE18" s="237"/>
      <c r="AF18" s="237"/>
      <c r="AG18" s="237"/>
      <c r="AH18" s="237"/>
      <c r="AI18" s="238"/>
      <c r="AJ18" s="217" t="str">
        <f>K10</f>
        <v>899-0101</v>
      </c>
      <c r="AK18" s="218"/>
      <c r="AL18" s="218"/>
      <c r="AM18" s="218"/>
      <c r="AN18" s="218"/>
      <c r="AO18" s="218"/>
      <c r="AP18" s="218"/>
      <c r="AQ18" s="218"/>
      <c r="AR18" s="218"/>
      <c r="AS18" s="218"/>
      <c r="AT18" s="219"/>
    </row>
    <row r="19" spans="5:64" ht="18" customHeight="1" x14ac:dyDescent="0.15">
      <c r="E19" s="26"/>
      <c r="F19" s="195"/>
      <c r="G19" s="196"/>
      <c r="H19" s="226"/>
      <c r="I19" s="227"/>
      <c r="J19" s="227"/>
      <c r="K19" s="227"/>
      <c r="L19" s="227"/>
      <c r="M19" s="228"/>
      <c r="N19" s="270"/>
      <c r="O19" s="271"/>
      <c r="P19" s="271"/>
      <c r="Q19" s="271"/>
      <c r="R19" s="271"/>
      <c r="S19" s="271"/>
      <c r="T19" s="271"/>
      <c r="U19" s="271"/>
      <c r="V19" s="271"/>
      <c r="W19" s="271"/>
      <c r="X19" s="271"/>
      <c r="Y19" s="272"/>
      <c r="Z19" s="239"/>
      <c r="AA19" s="240"/>
      <c r="AB19" s="240"/>
      <c r="AC19" s="240"/>
      <c r="AD19" s="240"/>
      <c r="AE19" s="240"/>
      <c r="AF19" s="240"/>
      <c r="AG19" s="240"/>
      <c r="AH19" s="240"/>
      <c r="AI19" s="241"/>
      <c r="AJ19" s="220" t="str">
        <f>K11</f>
        <v>鹿児島市天文館1丁目　2-3</v>
      </c>
      <c r="AK19" s="221"/>
      <c r="AL19" s="221"/>
      <c r="AM19" s="221"/>
      <c r="AN19" s="221"/>
      <c r="AO19" s="221"/>
      <c r="AP19" s="221"/>
      <c r="AQ19" s="221"/>
      <c r="AR19" s="221"/>
      <c r="AS19" s="221"/>
      <c r="AT19" s="222"/>
    </row>
    <row r="20" spans="5:64" ht="18" customHeight="1" x14ac:dyDescent="0.15">
      <c r="E20" s="26"/>
      <c r="F20" s="195"/>
      <c r="G20" s="196"/>
      <c r="H20" s="203" t="s">
        <v>35</v>
      </c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5"/>
      <c r="Z20" s="163" t="s">
        <v>25</v>
      </c>
      <c r="AA20" s="164"/>
      <c r="AB20" s="164"/>
      <c r="AC20" s="165"/>
      <c r="AD20" s="203" t="s">
        <v>36</v>
      </c>
      <c r="AE20" s="204"/>
      <c r="AF20" s="204"/>
      <c r="AG20" s="204"/>
      <c r="AH20" s="204"/>
      <c r="AI20" s="204"/>
      <c r="AJ20" s="204"/>
      <c r="AK20" s="204"/>
      <c r="AL20" s="204"/>
      <c r="AM20" s="204"/>
      <c r="AN20" s="204"/>
      <c r="AO20" s="204"/>
      <c r="AP20" s="204"/>
      <c r="AQ20" s="205"/>
      <c r="AR20" s="163" t="s">
        <v>27</v>
      </c>
      <c r="AS20" s="164"/>
      <c r="AT20" s="165"/>
      <c r="AZ20" s="163" t="s">
        <v>36</v>
      </c>
      <c r="BA20" s="164"/>
      <c r="BB20" s="164"/>
      <c r="BC20" s="164"/>
      <c r="BD20" s="164"/>
      <c r="BE20" s="164"/>
      <c r="BF20" s="164"/>
      <c r="BG20" s="164"/>
      <c r="BH20" s="164"/>
      <c r="BI20" s="164"/>
      <c r="BJ20" s="164"/>
      <c r="BK20" s="164"/>
      <c r="BL20" s="165"/>
    </row>
    <row r="21" spans="5:64" ht="18" customHeight="1" x14ac:dyDescent="0.15">
      <c r="E21" s="26"/>
      <c r="F21" s="195"/>
      <c r="G21" s="196"/>
      <c r="H21" s="206" t="str">
        <f>W8</f>
        <v>薩摩桐子</v>
      </c>
      <c r="I21" s="207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8"/>
      <c r="Z21" s="229" t="s">
        <v>37</v>
      </c>
      <c r="AA21" s="230"/>
      <c r="AB21" s="230"/>
      <c r="AC21" s="231"/>
      <c r="AD21" s="157">
        <f>W9</f>
        <v>28731</v>
      </c>
      <c r="AE21" s="158"/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9"/>
      <c r="AR21" s="235" t="str">
        <f>W10</f>
        <v>妻</v>
      </c>
      <c r="AS21" s="207"/>
      <c r="AT21" s="208"/>
      <c r="AZ21" s="157">
        <f>W9</f>
        <v>28731</v>
      </c>
      <c r="BA21" s="158"/>
      <c r="BB21" s="158"/>
      <c r="BC21" s="158"/>
      <c r="BD21" s="158"/>
      <c r="BE21" s="158"/>
      <c r="BF21" s="158"/>
      <c r="BG21" s="158"/>
      <c r="BH21" s="158"/>
      <c r="BI21" s="158"/>
      <c r="BJ21" s="158"/>
      <c r="BK21" s="158"/>
      <c r="BL21" s="159"/>
    </row>
    <row r="22" spans="5:64" ht="18" customHeight="1" x14ac:dyDescent="0.15">
      <c r="E22" s="26"/>
      <c r="F22" s="195"/>
      <c r="G22" s="196"/>
      <c r="H22" s="209"/>
      <c r="I22" s="210"/>
      <c r="J22" s="210"/>
      <c r="K22" s="210"/>
      <c r="L22" s="210"/>
      <c r="M22" s="210"/>
      <c r="N22" s="210"/>
      <c r="O22" s="210"/>
      <c r="P22" s="210"/>
      <c r="Q22" s="210"/>
      <c r="R22" s="210"/>
      <c r="S22" s="210"/>
      <c r="T22" s="210"/>
      <c r="U22" s="210"/>
      <c r="V22" s="210"/>
      <c r="W22" s="210"/>
      <c r="X22" s="210"/>
      <c r="Y22" s="211"/>
      <c r="Z22" s="232"/>
      <c r="AA22" s="233"/>
      <c r="AB22" s="233"/>
      <c r="AC22" s="234"/>
      <c r="AD22" s="160"/>
      <c r="AE22" s="161"/>
      <c r="AF22" s="161"/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2"/>
      <c r="AR22" s="209"/>
      <c r="AS22" s="210"/>
      <c r="AT22" s="211"/>
      <c r="AZ22" s="160"/>
      <c r="BA22" s="161"/>
      <c r="BB22" s="161"/>
      <c r="BC22" s="161"/>
      <c r="BD22" s="161"/>
      <c r="BE22" s="161"/>
      <c r="BF22" s="161"/>
      <c r="BG22" s="161"/>
      <c r="BH22" s="161"/>
      <c r="BI22" s="161"/>
      <c r="BJ22" s="161"/>
      <c r="BK22" s="161"/>
      <c r="BL22" s="162"/>
    </row>
    <row r="23" spans="5:64" ht="18" customHeight="1" x14ac:dyDescent="0.15">
      <c r="E23" s="26"/>
      <c r="F23" s="195"/>
      <c r="G23" s="196"/>
      <c r="H23" s="206" t="s">
        <v>70</v>
      </c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8"/>
      <c r="V23" s="51"/>
      <c r="W23" s="51"/>
      <c r="X23" s="51"/>
      <c r="Y23" s="51"/>
      <c r="Z23" s="52"/>
      <c r="AA23" s="52"/>
      <c r="AB23" s="52"/>
      <c r="AC23" s="52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1"/>
      <c r="AS23" s="51"/>
      <c r="AT23" s="53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</row>
    <row r="24" spans="5:64" ht="18" customHeight="1" x14ac:dyDescent="0.15">
      <c r="E24" s="26"/>
      <c r="F24" s="195"/>
      <c r="G24" s="196"/>
      <c r="H24" s="209"/>
      <c r="I24" s="210"/>
      <c r="J24" s="210"/>
      <c r="K24" s="210"/>
      <c r="L24" s="210"/>
      <c r="M24" s="210"/>
      <c r="N24" s="210"/>
      <c r="O24" s="210"/>
      <c r="P24" s="210"/>
      <c r="Q24" s="210"/>
      <c r="R24" s="210"/>
      <c r="S24" s="210"/>
      <c r="T24" s="210"/>
      <c r="U24" s="211"/>
      <c r="V24" s="51"/>
      <c r="W24" s="51"/>
      <c r="X24" s="51"/>
      <c r="Y24" s="51"/>
      <c r="Z24" s="52"/>
      <c r="AA24" s="52"/>
      <c r="AB24" s="52"/>
      <c r="AC24" s="52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1"/>
      <c r="AS24" s="51"/>
      <c r="AT24" s="53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</row>
    <row r="25" spans="5:64" ht="18" customHeight="1" x14ac:dyDescent="0.15">
      <c r="E25" s="26"/>
      <c r="F25" s="195"/>
      <c r="G25" s="196"/>
      <c r="H25" s="126" t="s">
        <v>38</v>
      </c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8"/>
      <c r="V25" s="132" t="s">
        <v>39</v>
      </c>
      <c r="W25" s="133"/>
      <c r="X25" s="133"/>
      <c r="Y25" s="133"/>
      <c r="Z25" s="133"/>
      <c r="AA25" s="133"/>
      <c r="AB25" s="133"/>
      <c r="AC25" s="133"/>
      <c r="AD25" s="133"/>
      <c r="AE25" s="133"/>
      <c r="AF25" s="133"/>
      <c r="AG25" s="133"/>
      <c r="AH25" s="133"/>
      <c r="AI25" s="133"/>
      <c r="AJ25" s="133"/>
      <c r="AK25" s="133"/>
      <c r="AL25" s="133"/>
      <c r="AM25" s="133"/>
      <c r="AN25" s="133"/>
      <c r="AO25" s="133"/>
      <c r="AP25" s="133"/>
      <c r="AQ25" s="133"/>
      <c r="AR25" s="133"/>
      <c r="AS25" s="133"/>
      <c r="AT25" s="134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</row>
    <row r="26" spans="5:64" ht="18" customHeight="1" x14ac:dyDescent="0.15">
      <c r="E26" s="26"/>
      <c r="F26" s="197"/>
      <c r="G26" s="198"/>
      <c r="H26" s="129"/>
      <c r="I26" s="130"/>
      <c r="J26" s="130"/>
      <c r="K26" s="130"/>
      <c r="L26" s="130"/>
      <c r="M26" s="130"/>
      <c r="N26" s="130"/>
      <c r="O26" s="130"/>
      <c r="P26" s="130"/>
      <c r="Q26" s="130"/>
      <c r="R26" s="130"/>
      <c r="S26" s="130"/>
      <c r="T26" s="130"/>
      <c r="U26" s="131"/>
      <c r="V26" s="135"/>
      <c r="W26" s="136"/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136"/>
      <c r="AT26" s="137"/>
    </row>
    <row r="27" spans="5:64" ht="18" customHeight="1" x14ac:dyDescent="0.15">
      <c r="E27" s="26"/>
      <c r="F27" s="184" t="s">
        <v>40</v>
      </c>
      <c r="G27" s="185"/>
      <c r="H27" s="138" t="s">
        <v>41</v>
      </c>
      <c r="I27" s="139"/>
      <c r="J27" s="139"/>
      <c r="K27" s="139"/>
      <c r="L27" s="139"/>
      <c r="M27" s="140"/>
      <c r="N27" s="138" t="s">
        <v>42</v>
      </c>
      <c r="O27" s="139"/>
      <c r="P27" s="139"/>
      <c r="Q27" s="139"/>
      <c r="R27" s="139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  <c r="AF27" s="139"/>
      <c r="AG27" s="138" t="s">
        <v>43</v>
      </c>
      <c r="AH27" s="139"/>
      <c r="AI27" s="140"/>
      <c r="AJ27" s="138" t="s">
        <v>44</v>
      </c>
      <c r="AK27" s="139"/>
      <c r="AL27" s="139"/>
      <c r="AM27" s="139"/>
      <c r="AN27" s="139"/>
      <c r="AO27" s="140"/>
      <c r="AP27" s="139" t="s">
        <v>45</v>
      </c>
      <c r="AQ27" s="139"/>
      <c r="AR27" s="139"/>
      <c r="AS27" s="139"/>
      <c r="AT27" s="140"/>
    </row>
    <row r="28" spans="5:64" ht="18" customHeight="1" x14ac:dyDescent="0.15">
      <c r="E28" s="26"/>
      <c r="F28" s="186"/>
      <c r="G28" s="187"/>
      <c r="H28" s="141"/>
      <c r="I28" s="142"/>
      <c r="J28" s="142"/>
      <c r="K28" s="142"/>
      <c r="L28" s="142"/>
      <c r="M28" s="143"/>
      <c r="N28" s="141"/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142"/>
      <c r="Z28" s="142"/>
      <c r="AA28" s="142"/>
      <c r="AB28" s="142"/>
      <c r="AC28" s="142"/>
      <c r="AD28" s="142"/>
      <c r="AE28" s="142"/>
      <c r="AF28" s="142"/>
      <c r="AG28" s="141"/>
      <c r="AH28" s="142"/>
      <c r="AI28" s="143"/>
      <c r="AJ28" s="141"/>
      <c r="AK28" s="142"/>
      <c r="AL28" s="142"/>
      <c r="AM28" s="142"/>
      <c r="AN28" s="142"/>
      <c r="AO28" s="143"/>
      <c r="AP28" s="142"/>
      <c r="AQ28" s="142"/>
      <c r="AR28" s="142"/>
      <c r="AS28" s="142"/>
      <c r="AT28" s="143"/>
    </row>
    <row r="29" spans="5:64" ht="18" customHeight="1" x14ac:dyDescent="0.15">
      <c r="E29" s="26"/>
      <c r="F29" s="186"/>
      <c r="G29" s="187"/>
      <c r="H29" s="203" t="s">
        <v>46</v>
      </c>
      <c r="I29" s="204"/>
      <c r="J29" s="204"/>
      <c r="K29" s="204"/>
      <c r="L29" s="204"/>
      <c r="M29" s="205"/>
      <c r="N29" s="203" t="s">
        <v>47</v>
      </c>
      <c r="O29" s="204"/>
      <c r="P29" s="204"/>
      <c r="Q29" s="204"/>
      <c r="R29" s="204"/>
      <c r="S29" s="204"/>
      <c r="T29" s="204"/>
      <c r="U29" s="204"/>
      <c r="V29" s="204" t="s">
        <v>48</v>
      </c>
      <c r="W29" s="204"/>
      <c r="X29" s="204" t="s">
        <v>49</v>
      </c>
      <c r="Y29" s="204"/>
      <c r="Z29" s="204"/>
      <c r="AA29" s="204"/>
      <c r="AB29" s="204"/>
      <c r="AC29" s="204"/>
      <c r="AD29" s="204"/>
      <c r="AE29" s="204"/>
      <c r="AF29" s="205"/>
      <c r="AG29" s="245" t="s">
        <v>50</v>
      </c>
      <c r="AH29" s="246"/>
      <c r="AI29" s="247"/>
      <c r="AJ29" s="203" t="s">
        <v>51</v>
      </c>
      <c r="AK29" s="204"/>
      <c r="AL29" s="204"/>
      <c r="AM29" s="204"/>
      <c r="AN29" s="204"/>
      <c r="AO29" s="204"/>
      <c r="AP29" s="203" t="s">
        <v>52</v>
      </c>
      <c r="AQ29" s="204"/>
      <c r="AR29" s="204"/>
      <c r="AS29" s="204"/>
      <c r="AT29" s="205"/>
    </row>
    <row r="30" spans="5:64" ht="18" customHeight="1" x14ac:dyDescent="0.15">
      <c r="E30" s="26"/>
      <c r="F30" s="186"/>
      <c r="G30" s="187"/>
      <c r="H30" s="242"/>
      <c r="I30" s="243"/>
      <c r="J30" s="243"/>
      <c r="K30" s="243"/>
      <c r="L30" s="243"/>
      <c r="M30" s="244"/>
      <c r="N30" s="242"/>
      <c r="O30" s="243"/>
      <c r="P30" s="243"/>
      <c r="Q30" s="243"/>
      <c r="R30" s="243"/>
      <c r="S30" s="243"/>
      <c r="T30" s="243"/>
      <c r="U30" s="243"/>
      <c r="V30" s="243"/>
      <c r="W30" s="243"/>
      <c r="X30" s="243"/>
      <c r="Y30" s="243"/>
      <c r="Z30" s="243"/>
      <c r="AA30" s="243"/>
      <c r="AB30" s="243"/>
      <c r="AC30" s="243"/>
      <c r="AD30" s="243"/>
      <c r="AE30" s="243"/>
      <c r="AF30" s="244"/>
      <c r="AG30" s="248"/>
      <c r="AH30" s="249"/>
      <c r="AI30" s="250"/>
      <c r="AJ30" s="242"/>
      <c r="AK30" s="243"/>
      <c r="AL30" s="243"/>
      <c r="AM30" s="243"/>
      <c r="AN30" s="243"/>
      <c r="AO30" s="243"/>
      <c r="AP30" s="242"/>
      <c r="AQ30" s="243"/>
      <c r="AR30" s="243"/>
      <c r="AS30" s="243"/>
      <c r="AT30" s="244"/>
    </row>
    <row r="31" spans="5:64" ht="18" customHeight="1" x14ac:dyDescent="0.15">
      <c r="E31" s="26"/>
      <c r="F31" s="186"/>
      <c r="G31" s="187"/>
      <c r="H31" s="114" t="s">
        <v>78</v>
      </c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31"/>
      <c r="Y31" s="31"/>
      <c r="Z31" s="31"/>
      <c r="AA31" s="31"/>
      <c r="AB31" s="121"/>
      <c r="AC31" s="121"/>
      <c r="AD31" s="121"/>
      <c r="AE31" s="121"/>
      <c r="AF31" s="121"/>
      <c r="AG31" s="121"/>
      <c r="AH31" s="31"/>
      <c r="AI31" s="31"/>
      <c r="AJ31" s="31"/>
      <c r="AK31" s="31"/>
      <c r="AL31" s="123"/>
      <c r="AM31" s="123"/>
      <c r="AN31" s="123"/>
      <c r="AO31" s="123"/>
      <c r="AP31" s="123"/>
      <c r="AQ31" s="123"/>
      <c r="AR31" s="31"/>
      <c r="AS31" s="31"/>
      <c r="AT31" s="32"/>
    </row>
    <row r="32" spans="5:64" ht="18" customHeight="1" x14ac:dyDescent="0.15">
      <c r="E32" s="26"/>
      <c r="F32" s="186"/>
      <c r="G32" s="187"/>
      <c r="H32" s="115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33"/>
      <c r="Y32" s="33"/>
      <c r="Z32" s="33"/>
      <c r="AA32" s="33"/>
      <c r="AB32" s="122"/>
      <c r="AC32" s="122"/>
      <c r="AD32" s="122"/>
      <c r="AE32" s="122"/>
      <c r="AF32" s="122"/>
      <c r="AG32" s="122"/>
      <c r="AH32" s="33"/>
      <c r="AI32" s="33"/>
      <c r="AJ32" s="33"/>
      <c r="AK32" s="33"/>
      <c r="AL32" s="124"/>
      <c r="AM32" s="124"/>
      <c r="AN32" s="124"/>
      <c r="AO32" s="125"/>
      <c r="AP32" s="125"/>
      <c r="AQ32" s="125"/>
      <c r="AR32" s="33"/>
      <c r="AS32" s="33"/>
      <c r="AT32" s="34"/>
    </row>
    <row r="33" spans="5:46" ht="17.25" x14ac:dyDescent="0.15">
      <c r="E33" s="26"/>
      <c r="F33" s="186"/>
      <c r="G33" s="187"/>
      <c r="H33" s="106" t="s">
        <v>80</v>
      </c>
      <c r="I33" s="107"/>
      <c r="J33" s="107"/>
      <c r="K33" s="107"/>
      <c r="L33" s="107"/>
      <c r="M33" s="107"/>
      <c r="N33" s="107"/>
      <c r="O33" s="107"/>
      <c r="P33" s="107"/>
      <c r="Q33" s="107"/>
      <c r="R33" s="107"/>
      <c r="S33" s="107"/>
      <c r="T33" s="107"/>
      <c r="U33" s="107"/>
      <c r="V33" s="107"/>
      <c r="W33" s="107"/>
      <c r="X33" s="117" t="s">
        <v>81</v>
      </c>
      <c r="Y33" s="100"/>
      <c r="Z33" s="100"/>
      <c r="AA33" s="73"/>
      <c r="AB33" s="59"/>
      <c r="AC33" s="59"/>
      <c r="AD33" s="98" t="s">
        <v>55</v>
      </c>
      <c r="AE33" s="98"/>
      <c r="AF33" s="54"/>
      <c r="AG33" s="54"/>
      <c r="AH33" s="98" t="s">
        <v>56</v>
      </c>
      <c r="AI33" s="98"/>
      <c r="AJ33" s="54"/>
      <c r="AK33" s="54"/>
      <c r="AL33" s="54"/>
      <c r="AM33" s="102" t="s">
        <v>53</v>
      </c>
      <c r="AN33" s="103"/>
      <c r="AO33" s="172" t="s">
        <v>54</v>
      </c>
      <c r="AP33" s="173"/>
      <c r="AQ33" s="173"/>
      <c r="AR33" s="173"/>
      <c r="AS33" s="173"/>
      <c r="AT33" s="174"/>
    </row>
    <row r="34" spans="5:46" ht="17.25" x14ac:dyDescent="0.15">
      <c r="E34" s="26"/>
      <c r="F34" s="186"/>
      <c r="G34" s="187"/>
      <c r="H34" s="119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0"/>
      <c r="V34" s="120"/>
      <c r="W34" s="120"/>
      <c r="X34" s="118"/>
      <c r="Y34" s="101"/>
      <c r="Z34" s="101"/>
      <c r="AA34" s="45"/>
      <c r="AB34" s="49"/>
      <c r="AC34" s="58"/>
      <c r="AD34" s="99"/>
      <c r="AE34" s="99"/>
      <c r="AF34" s="60"/>
      <c r="AG34" s="60"/>
      <c r="AH34" s="99"/>
      <c r="AI34" s="99"/>
      <c r="AJ34" s="60"/>
      <c r="AK34" s="60"/>
      <c r="AL34" s="60"/>
      <c r="AM34" s="104"/>
      <c r="AN34" s="105"/>
      <c r="AO34" s="175"/>
      <c r="AP34" s="176"/>
      <c r="AQ34" s="176"/>
      <c r="AR34" s="176"/>
      <c r="AS34" s="176"/>
      <c r="AT34" s="177"/>
    </row>
    <row r="35" spans="5:46" ht="13.5" customHeight="1" x14ac:dyDescent="0.15">
      <c r="E35" s="26"/>
      <c r="F35" s="186"/>
      <c r="G35" s="187"/>
      <c r="H35" s="119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17" t="s">
        <v>82</v>
      </c>
      <c r="Y35" s="100"/>
      <c r="Z35" s="100"/>
      <c r="AA35" s="38"/>
      <c r="AB35" s="55"/>
      <c r="AC35" s="55"/>
      <c r="AD35" s="98" t="s">
        <v>55</v>
      </c>
      <c r="AE35" s="98"/>
      <c r="AF35" s="55"/>
      <c r="AG35" s="55"/>
      <c r="AH35" s="98" t="s">
        <v>56</v>
      </c>
      <c r="AI35" s="98"/>
      <c r="AJ35" s="55"/>
      <c r="AK35" s="55"/>
      <c r="AL35" s="55"/>
      <c r="AM35" s="102" t="s">
        <v>53</v>
      </c>
      <c r="AN35" s="103"/>
      <c r="AO35" s="35"/>
      <c r="AP35" s="30"/>
      <c r="AQ35" s="30"/>
      <c r="AR35" s="30"/>
      <c r="AS35" s="30"/>
      <c r="AT35" s="29"/>
    </row>
    <row r="36" spans="5:46" ht="13.5" customHeight="1" x14ac:dyDescent="0.15">
      <c r="E36" s="26"/>
      <c r="F36" s="186"/>
      <c r="G36" s="187"/>
      <c r="H36" s="119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0"/>
      <c r="V36" s="120"/>
      <c r="W36" s="120"/>
      <c r="X36" s="118"/>
      <c r="Y36" s="101"/>
      <c r="Z36" s="101"/>
      <c r="AA36" s="36"/>
      <c r="AB36" s="60"/>
      <c r="AC36" s="60"/>
      <c r="AD36" s="99"/>
      <c r="AE36" s="99"/>
      <c r="AF36" s="60"/>
      <c r="AG36" s="60"/>
      <c r="AH36" s="99"/>
      <c r="AI36" s="99"/>
      <c r="AJ36" s="60"/>
      <c r="AK36" s="60"/>
      <c r="AL36" s="60"/>
      <c r="AM36" s="104"/>
      <c r="AN36" s="105"/>
      <c r="AO36" s="37"/>
      <c r="AP36" s="38"/>
      <c r="AQ36" s="38"/>
      <c r="AR36" s="38"/>
      <c r="AS36" s="38"/>
      <c r="AT36" s="40"/>
    </row>
    <row r="37" spans="5:46" ht="13.5" customHeight="1" x14ac:dyDescent="0.15">
      <c r="E37" s="26"/>
      <c r="F37" s="186"/>
      <c r="G37" s="187"/>
      <c r="H37" s="119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0"/>
      <c r="V37" s="120"/>
      <c r="W37" s="120"/>
      <c r="X37" s="117" t="s">
        <v>83</v>
      </c>
      <c r="Y37" s="100"/>
      <c r="Z37" s="100"/>
      <c r="AA37" s="38"/>
      <c r="AB37" s="55"/>
      <c r="AC37" s="55"/>
      <c r="AD37" s="98" t="s">
        <v>55</v>
      </c>
      <c r="AE37" s="98"/>
      <c r="AF37" s="55"/>
      <c r="AG37" s="55"/>
      <c r="AH37" s="98" t="s">
        <v>56</v>
      </c>
      <c r="AI37" s="98"/>
      <c r="AJ37" s="55"/>
      <c r="AK37" s="55"/>
      <c r="AL37" s="55"/>
      <c r="AM37" s="102" t="s">
        <v>53</v>
      </c>
      <c r="AN37" s="103"/>
      <c r="AO37" s="178"/>
      <c r="AP37" s="179"/>
      <c r="AQ37" s="179"/>
      <c r="AR37" s="179"/>
      <c r="AS37" s="179"/>
      <c r="AT37" s="180"/>
    </row>
    <row r="38" spans="5:46" ht="13.5" customHeight="1" x14ac:dyDescent="0.15">
      <c r="E38" s="26"/>
      <c r="F38" s="186"/>
      <c r="G38" s="187"/>
      <c r="H38" s="119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20"/>
      <c r="X38" s="118"/>
      <c r="Y38" s="101"/>
      <c r="Z38" s="101"/>
      <c r="AA38" s="36"/>
      <c r="AB38" s="60"/>
      <c r="AC38" s="60"/>
      <c r="AD38" s="99"/>
      <c r="AE38" s="99"/>
      <c r="AF38" s="60"/>
      <c r="AG38" s="60"/>
      <c r="AH38" s="99"/>
      <c r="AI38" s="99"/>
      <c r="AJ38" s="60"/>
      <c r="AK38" s="60"/>
      <c r="AL38" s="60"/>
      <c r="AM38" s="104"/>
      <c r="AN38" s="105"/>
      <c r="AO38" s="41"/>
      <c r="AP38" s="38"/>
      <c r="AQ38" s="38"/>
      <c r="AR38" s="38"/>
      <c r="AS38" s="38"/>
      <c r="AT38" s="40"/>
    </row>
    <row r="39" spans="5:46" ht="14.25" customHeight="1" x14ac:dyDescent="0.15">
      <c r="E39" s="26"/>
      <c r="F39" s="186"/>
      <c r="G39" s="187"/>
      <c r="H39" s="119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0"/>
      <c r="V39" s="120"/>
      <c r="W39" s="120"/>
      <c r="X39" s="117" t="s">
        <v>84</v>
      </c>
      <c r="Y39" s="100"/>
      <c r="Z39" s="100"/>
      <c r="AA39" s="38"/>
      <c r="AB39" s="55"/>
      <c r="AC39" s="55"/>
      <c r="AD39" s="98" t="s">
        <v>55</v>
      </c>
      <c r="AE39" s="98"/>
      <c r="AF39" s="55"/>
      <c r="AG39" s="55"/>
      <c r="AH39" s="98" t="s">
        <v>56</v>
      </c>
      <c r="AI39" s="98"/>
      <c r="AJ39" s="55"/>
      <c r="AK39" s="55"/>
      <c r="AL39" s="55"/>
      <c r="AM39" s="102" t="s">
        <v>53</v>
      </c>
      <c r="AN39" s="103"/>
      <c r="AO39" s="41"/>
      <c r="AP39" s="38"/>
      <c r="AQ39" s="38"/>
      <c r="AR39" s="38"/>
      <c r="AS39" s="38"/>
      <c r="AT39" s="40"/>
    </row>
    <row r="40" spans="5:46" ht="14.25" customHeight="1" x14ac:dyDescent="0.15">
      <c r="E40" s="26"/>
      <c r="F40" s="186"/>
      <c r="G40" s="187"/>
      <c r="H40" s="119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0"/>
      <c r="V40" s="120"/>
      <c r="W40" s="120"/>
      <c r="X40" s="118"/>
      <c r="Y40" s="101"/>
      <c r="Z40" s="101"/>
      <c r="AA40" s="36"/>
      <c r="AB40" s="60"/>
      <c r="AC40" s="60"/>
      <c r="AD40" s="99"/>
      <c r="AE40" s="99"/>
      <c r="AF40" s="60"/>
      <c r="AG40" s="60"/>
      <c r="AH40" s="99"/>
      <c r="AI40" s="99"/>
      <c r="AJ40" s="60"/>
      <c r="AK40" s="60"/>
      <c r="AL40" s="60"/>
      <c r="AM40" s="104"/>
      <c r="AN40" s="105"/>
      <c r="AO40" s="37"/>
      <c r="AP40" s="38"/>
      <c r="AQ40" s="38"/>
      <c r="AR40" s="38"/>
      <c r="AS40" s="38"/>
      <c r="AT40" s="40"/>
    </row>
    <row r="41" spans="5:46" ht="17.25" x14ac:dyDescent="0.15">
      <c r="E41" s="26"/>
      <c r="F41" s="186"/>
      <c r="G41" s="187"/>
      <c r="H41" s="119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0"/>
      <c r="V41" s="120"/>
      <c r="W41" s="120"/>
      <c r="X41" s="117" t="s">
        <v>85</v>
      </c>
      <c r="Y41" s="100"/>
      <c r="Z41" s="100"/>
      <c r="AA41" s="38"/>
      <c r="AB41" s="55"/>
      <c r="AC41" s="55"/>
      <c r="AD41" s="98" t="s">
        <v>55</v>
      </c>
      <c r="AE41" s="98"/>
      <c r="AF41" s="55"/>
      <c r="AG41" s="55"/>
      <c r="AH41" s="98" t="s">
        <v>56</v>
      </c>
      <c r="AI41" s="98"/>
      <c r="AJ41" s="55"/>
      <c r="AK41" s="55"/>
      <c r="AL41" s="55"/>
      <c r="AM41" s="102" t="s">
        <v>53</v>
      </c>
      <c r="AN41" s="103"/>
      <c r="AO41" s="37"/>
      <c r="AP41" s="38"/>
      <c r="AQ41" s="38"/>
      <c r="AR41" s="38"/>
      <c r="AS41" s="38"/>
      <c r="AT41" s="40"/>
    </row>
    <row r="42" spans="5:46" ht="17.25" x14ac:dyDescent="0.15">
      <c r="E42" s="26"/>
      <c r="F42" s="186"/>
      <c r="G42" s="187"/>
      <c r="H42" s="109"/>
      <c r="I42" s="110"/>
      <c r="J42" s="110"/>
      <c r="K42" s="110"/>
      <c r="L42" s="110"/>
      <c r="M42" s="110"/>
      <c r="N42" s="110"/>
      <c r="O42" s="110"/>
      <c r="P42" s="110"/>
      <c r="Q42" s="110"/>
      <c r="R42" s="110"/>
      <c r="S42" s="110"/>
      <c r="T42" s="110"/>
      <c r="U42" s="110"/>
      <c r="V42" s="110"/>
      <c r="W42" s="110"/>
      <c r="X42" s="118"/>
      <c r="Y42" s="101"/>
      <c r="Z42" s="101"/>
      <c r="AA42" s="36"/>
      <c r="AB42" s="60"/>
      <c r="AC42" s="60"/>
      <c r="AD42" s="99"/>
      <c r="AE42" s="99"/>
      <c r="AF42" s="60"/>
      <c r="AG42" s="60"/>
      <c r="AH42" s="99"/>
      <c r="AI42" s="99"/>
      <c r="AJ42" s="60"/>
      <c r="AK42" s="60"/>
      <c r="AL42" s="60"/>
      <c r="AM42" s="104"/>
      <c r="AN42" s="105"/>
      <c r="AO42" s="181"/>
      <c r="AP42" s="182"/>
      <c r="AQ42" s="182"/>
      <c r="AR42" s="182"/>
      <c r="AS42" s="182"/>
      <c r="AT42" s="183"/>
    </row>
    <row r="43" spans="5:46" ht="17.25" x14ac:dyDescent="0.15">
      <c r="E43" s="26"/>
      <c r="F43" s="186"/>
      <c r="G43" s="187"/>
      <c r="H43" s="106" t="s">
        <v>88</v>
      </c>
      <c r="I43" s="107"/>
      <c r="J43" s="107"/>
      <c r="K43" s="107"/>
      <c r="L43" s="107"/>
      <c r="M43" s="107"/>
      <c r="N43" s="107"/>
      <c r="O43" s="107"/>
      <c r="P43" s="107"/>
      <c r="Q43" s="107"/>
      <c r="R43" s="107"/>
      <c r="S43" s="107"/>
      <c r="T43" s="107"/>
      <c r="U43" s="107"/>
      <c r="V43" s="107"/>
      <c r="W43" s="108"/>
      <c r="X43" s="70"/>
      <c r="Y43" s="69"/>
      <c r="Z43" s="69"/>
      <c r="AA43" s="98" t="s">
        <v>55</v>
      </c>
      <c r="AB43" s="98"/>
      <c r="AC43"/>
      <c r="AD43"/>
      <c r="AE43" s="100" t="s">
        <v>87</v>
      </c>
      <c r="AF43" s="100"/>
      <c r="AG43" s="55"/>
      <c r="AH43" s="54"/>
      <c r="AI43" s="98" t="s">
        <v>86</v>
      </c>
      <c r="AJ43" s="98"/>
      <c r="AK43" s="55"/>
      <c r="AL43" s="55"/>
      <c r="AM43" s="102" t="s">
        <v>53</v>
      </c>
      <c r="AN43" s="103"/>
      <c r="AO43" s="46"/>
      <c r="AP43" s="47"/>
      <c r="AQ43" s="47"/>
      <c r="AR43" s="47"/>
      <c r="AS43" s="47"/>
      <c r="AT43" s="48"/>
    </row>
    <row r="44" spans="5:46" ht="17.25" x14ac:dyDescent="0.15">
      <c r="E44" s="26"/>
      <c r="F44" s="186"/>
      <c r="G44" s="187"/>
      <c r="H44" s="109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1"/>
      <c r="X44" s="71"/>
      <c r="Y44" s="72"/>
      <c r="Z44" s="72"/>
      <c r="AA44" s="99"/>
      <c r="AB44" s="99"/>
      <c r="AC44" s="57"/>
      <c r="AD44" s="57"/>
      <c r="AE44" s="101"/>
      <c r="AF44" s="101"/>
      <c r="AG44" s="60"/>
      <c r="AH44" s="60"/>
      <c r="AI44" s="99"/>
      <c r="AJ44" s="99"/>
      <c r="AK44" s="60"/>
      <c r="AL44" s="60"/>
      <c r="AM44" s="104"/>
      <c r="AN44" s="105"/>
      <c r="AO44" s="46"/>
      <c r="AP44" s="47"/>
      <c r="AQ44" s="47"/>
      <c r="AR44" s="47"/>
      <c r="AS44" s="47"/>
      <c r="AT44" s="48"/>
    </row>
    <row r="45" spans="5:46" ht="17.25" x14ac:dyDescent="0.15">
      <c r="E45" s="26"/>
      <c r="F45" s="186"/>
      <c r="G45" s="187"/>
      <c r="H45" s="106" t="s">
        <v>89</v>
      </c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8"/>
      <c r="X45" s="70"/>
      <c r="Y45" s="69"/>
      <c r="Z45" s="69"/>
      <c r="AA45" s="98" t="s">
        <v>55</v>
      </c>
      <c r="AB45" s="98"/>
      <c r="AC45"/>
      <c r="AD45"/>
      <c r="AE45" s="100"/>
      <c r="AF45" s="100"/>
      <c r="AG45" s="55"/>
      <c r="AH45" s="54"/>
      <c r="AI45" s="98" t="s">
        <v>86</v>
      </c>
      <c r="AJ45" s="98"/>
      <c r="AK45" s="55"/>
      <c r="AL45" s="55"/>
      <c r="AM45" s="102" t="s">
        <v>53</v>
      </c>
      <c r="AN45" s="103"/>
      <c r="AO45" s="46"/>
      <c r="AP45" s="47"/>
      <c r="AQ45" s="47"/>
      <c r="AR45" s="47"/>
      <c r="AS45" s="47"/>
      <c r="AT45" s="48"/>
    </row>
    <row r="46" spans="5:46" ht="17.25" x14ac:dyDescent="0.15">
      <c r="E46" s="26"/>
      <c r="F46" s="186"/>
      <c r="G46" s="187"/>
      <c r="H46" s="109"/>
      <c r="I46" s="110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  <c r="U46" s="110"/>
      <c r="V46" s="110"/>
      <c r="W46" s="111"/>
      <c r="X46" s="71"/>
      <c r="Y46" s="72"/>
      <c r="Z46" s="72"/>
      <c r="AA46" s="99"/>
      <c r="AB46" s="99"/>
      <c r="AC46" s="57"/>
      <c r="AD46" s="57"/>
      <c r="AE46" s="101"/>
      <c r="AF46" s="101"/>
      <c r="AG46" s="60"/>
      <c r="AH46" s="60"/>
      <c r="AI46" s="99"/>
      <c r="AJ46" s="99"/>
      <c r="AK46" s="60"/>
      <c r="AL46" s="60"/>
      <c r="AM46" s="104"/>
      <c r="AN46" s="105"/>
      <c r="AO46" s="46"/>
      <c r="AP46" s="47"/>
      <c r="AQ46" s="47"/>
      <c r="AR46" s="47"/>
      <c r="AS46" s="47"/>
      <c r="AT46" s="48"/>
    </row>
    <row r="47" spans="5:46" ht="17.25" x14ac:dyDescent="0.15">
      <c r="E47" s="26"/>
      <c r="F47" s="186"/>
      <c r="G47" s="187"/>
      <c r="H47" s="106" t="s">
        <v>90</v>
      </c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8"/>
      <c r="X47" s="70"/>
      <c r="Y47" s="69"/>
      <c r="Z47" s="69"/>
      <c r="AA47" s="98" t="s">
        <v>55</v>
      </c>
      <c r="AB47" s="98"/>
      <c r="AC47"/>
      <c r="AD47"/>
      <c r="AE47" s="100"/>
      <c r="AF47" s="100"/>
      <c r="AG47" s="55"/>
      <c r="AH47" s="54"/>
      <c r="AI47" s="98" t="s">
        <v>86</v>
      </c>
      <c r="AJ47" s="98"/>
      <c r="AK47" s="55"/>
      <c r="AL47" s="55"/>
      <c r="AM47" s="102" t="s">
        <v>53</v>
      </c>
      <c r="AN47" s="103"/>
      <c r="AO47" s="46"/>
      <c r="AP47" s="47"/>
      <c r="AQ47" s="47"/>
      <c r="AR47" s="47"/>
      <c r="AS47" s="47"/>
      <c r="AT47" s="48"/>
    </row>
    <row r="48" spans="5:46" ht="17.25" x14ac:dyDescent="0.15">
      <c r="E48" s="26"/>
      <c r="F48" s="186"/>
      <c r="G48" s="187"/>
      <c r="H48" s="109"/>
      <c r="I48" s="110"/>
      <c r="J48" s="110"/>
      <c r="K48" s="110"/>
      <c r="L48" s="110"/>
      <c r="M48" s="110"/>
      <c r="N48" s="110"/>
      <c r="O48" s="110"/>
      <c r="P48" s="110"/>
      <c r="Q48" s="110"/>
      <c r="R48" s="110"/>
      <c r="S48" s="110"/>
      <c r="T48" s="110"/>
      <c r="U48" s="110"/>
      <c r="V48" s="110"/>
      <c r="W48" s="111"/>
      <c r="X48" s="71"/>
      <c r="Y48" s="72"/>
      <c r="Z48" s="72"/>
      <c r="AA48" s="99"/>
      <c r="AB48" s="99"/>
      <c r="AC48" s="57"/>
      <c r="AD48" s="57"/>
      <c r="AE48" s="101"/>
      <c r="AF48" s="101"/>
      <c r="AG48" s="60"/>
      <c r="AH48" s="60"/>
      <c r="AI48" s="99"/>
      <c r="AJ48" s="99"/>
      <c r="AK48" s="60"/>
      <c r="AL48" s="60"/>
      <c r="AM48" s="104"/>
      <c r="AN48" s="105"/>
      <c r="AO48" s="46"/>
      <c r="AP48" s="47"/>
      <c r="AQ48" s="47"/>
      <c r="AR48" s="47"/>
      <c r="AS48" s="47"/>
      <c r="AT48" s="48"/>
    </row>
    <row r="49" spans="5:47" ht="20.100000000000001" customHeight="1" x14ac:dyDescent="0.15">
      <c r="E49" s="26"/>
      <c r="F49" s="186"/>
      <c r="G49" s="187"/>
      <c r="H49" s="251" t="s">
        <v>57</v>
      </c>
      <c r="I49" s="252"/>
      <c r="J49" s="252"/>
      <c r="K49" s="252"/>
      <c r="L49" s="252"/>
      <c r="M49" s="252"/>
      <c r="N49" s="252"/>
      <c r="O49" s="112" t="s">
        <v>71</v>
      </c>
      <c r="P49" s="112"/>
      <c r="Q49" s="112"/>
      <c r="R49" s="112"/>
      <c r="S49" s="112"/>
      <c r="T49" s="112"/>
      <c r="U49" s="112"/>
      <c r="V49" s="112"/>
      <c r="W49" s="112"/>
      <c r="X49" s="70"/>
      <c r="Y49" s="69"/>
      <c r="Z49" s="69"/>
      <c r="AA49" s="98" t="s">
        <v>55</v>
      </c>
      <c r="AB49" s="98"/>
      <c r="AC49"/>
      <c r="AD49"/>
      <c r="AE49" s="100"/>
      <c r="AF49" s="100"/>
      <c r="AG49" s="55"/>
      <c r="AH49" s="54"/>
      <c r="AI49" s="98" t="s">
        <v>86</v>
      </c>
      <c r="AJ49" s="98"/>
      <c r="AK49" s="55"/>
      <c r="AL49" s="55"/>
      <c r="AM49" s="102" t="s">
        <v>53</v>
      </c>
      <c r="AN49" s="103"/>
      <c r="AO49" s="37"/>
      <c r="AP49" s="38"/>
      <c r="AQ49" s="38"/>
      <c r="AR49" s="38"/>
      <c r="AS49" s="38"/>
      <c r="AT49" s="40"/>
    </row>
    <row r="50" spans="5:47" ht="20.100000000000001" customHeight="1" x14ac:dyDescent="0.15">
      <c r="E50" s="26"/>
      <c r="F50" s="186"/>
      <c r="G50" s="187"/>
      <c r="H50" s="253"/>
      <c r="I50" s="254"/>
      <c r="J50" s="254"/>
      <c r="K50" s="254"/>
      <c r="L50" s="254"/>
      <c r="M50" s="254"/>
      <c r="N50" s="254"/>
      <c r="O50" s="113"/>
      <c r="P50" s="113"/>
      <c r="Q50" s="113"/>
      <c r="R50" s="113"/>
      <c r="S50" s="113"/>
      <c r="T50" s="113"/>
      <c r="U50" s="113"/>
      <c r="V50" s="113"/>
      <c r="W50" s="113"/>
      <c r="X50" s="71"/>
      <c r="Y50" s="72"/>
      <c r="Z50" s="72"/>
      <c r="AA50" s="99"/>
      <c r="AB50" s="99"/>
      <c r="AC50" s="57"/>
      <c r="AD50" s="57"/>
      <c r="AE50" s="101"/>
      <c r="AF50" s="101"/>
      <c r="AG50" s="60"/>
      <c r="AH50" s="60"/>
      <c r="AI50" s="99"/>
      <c r="AJ50" s="99"/>
      <c r="AK50" s="60"/>
      <c r="AL50" s="60"/>
      <c r="AM50" s="104"/>
      <c r="AN50" s="105"/>
      <c r="AO50" s="37"/>
      <c r="AP50" s="38"/>
      <c r="AQ50" s="38"/>
      <c r="AR50" s="38"/>
      <c r="AS50" s="38"/>
      <c r="AT50" s="40"/>
    </row>
    <row r="51" spans="5:47" ht="20.100000000000001" customHeight="1" x14ac:dyDescent="0.15">
      <c r="E51" s="26"/>
      <c r="F51" s="186"/>
      <c r="G51" s="187"/>
      <c r="H51" s="261" t="s">
        <v>57</v>
      </c>
      <c r="I51" s="262"/>
      <c r="J51" s="262"/>
      <c r="K51" s="262"/>
      <c r="L51" s="262"/>
      <c r="M51" s="262"/>
      <c r="N51" s="262"/>
      <c r="O51" s="112" t="s">
        <v>79</v>
      </c>
      <c r="P51" s="112"/>
      <c r="Q51" s="112"/>
      <c r="R51" s="112"/>
      <c r="S51" s="112"/>
      <c r="T51" s="112"/>
      <c r="U51" s="112"/>
      <c r="V51" s="112"/>
      <c r="W51" s="112"/>
      <c r="X51" s="70"/>
      <c r="Y51" s="69"/>
      <c r="Z51" s="69"/>
      <c r="AA51" s="98" t="s">
        <v>55</v>
      </c>
      <c r="AB51" s="98"/>
      <c r="AC51"/>
      <c r="AD51"/>
      <c r="AE51" s="100"/>
      <c r="AF51" s="100"/>
      <c r="AG51" s="55"/>
      <c r="AH51" s="54"/>
      <c r="AI51" s="98" t="s">
        <v>86</v>
      </c>
      <c r="AJ51" s="98"/>
      <c r="AK51" s="55"/>
      <c r="AL51" s="55"/>
      <c r="AM51" s="102" t="s">
        <v>53</v>
      </c>
      <c r="AN51" s="103"/>
      <c r="AO51" s="37"/>
      <c r="AP51" s="38"/>
      <c r="AQ51" s="38"/>
      <c r="AR51" s="38"/>
      <c r="AS51" s="38"/>
      <c r="AT51" s="40"/>
    </row>
    <row r="52" spans="5:47" ht="20.100000000000001" customHeight="1" x14ac:dyDescent="0.15">
      <c r="E52" s="26"/>
      <c r="F52" s="186"/>
      <c r="G52" s="187"/>
      <c r="H52" s="253"/>
      <c r="I52" s="254"/>
      <c r="J52" s="254"/>
      <c r="K52" s="254"/>
      <c r="L52" s="254"/>
      <c r="M52" s="254"/>
      <c r="N52" s="254"/>
      <c r="O52" s="113"/>
      <c r="P52" s="113"/>
      <c r="Q52" s="113"/>
      <c r="R52" s="113"/>
      <c r="S52" s="113"/>
      <c r="T52" s="113"/>
      <c r="U52" s="113"/>
      <c r="V52" s="113"/>
      <c r="W52" s="113"/>
      <c r="X52" s="71"/>
      <c r="Y52" s="72"/>
      <c r="Z52" s="72"/>
      <c r="AA52" s="99"/>
      <c r="AB52" s="99"/>
      <c r="AC52" s="57"/>
      <c r="AD52" s="57"/>
      <c r="AE52" s="101"/>
      <c r="AF52" s="101"/>
      <c r="AG52" s="60"/>
      <c r="AH52" s="60"/>
      <c r="AI52" s="99"/>
      <c r="AJ52" s="99"/>
      <c r="AK52" s="60"/>
      <c r="AL52" s="60"/>
      <c r="AM52" s="104"/>
      <c r="AN52" s="105"/>
      <c r="AO52" s="37"/>
      <c r="AP52" s="38"/>
      <c r="AQ52" s="38"/>
      <c r="AR52" s="38"/>
      <c r="AS52" s="38"/>
      <c r="AT52" s="40"/>
    </row>
    <row r="53" spans="5:47" ht="20.100000000000001" customHeight="1" x14ac:dyDescent="0.15">
      <c r="E53" s="26"/>
      <c r="F53" s="186"/>
      <c r="G53" s="187"/>
      <c r="H53" s="263" t="s">
        <v>72</v>
      </c>
      <c r="I53" s="264"/>
      <c r="J53" s="264"/>
      <c r="K53" s="264"/>
      <c r="L53" s="264"/>
      <c r="M53" s="264"/>
      <c r="N53" s="264"/>
      <c r="O53" s="264"/>
      <c r="P53" s="264"/>
      <c r="Q53" s="264"/>
      <c r="R53" s="264"/>
      <c r="S53" s="264"/>
      <c r="T53" s="264"/>
      <c r="U53" s="264"/>
      <c r="V53" s="264"/>
      <c r="W53" s="264"/>
      <c r="X53" s="70"/>
      <c r="Y53" s="69"/>
      <c r="Z53" s="69"/>
      <c r="AA53" s="98" t="s">
        <v>55</v>
      </c>
      <c r="AB53" s="98"/>
      <c r="AC53"/>
      <c r="AD53"/>
      <c r="AE53" s="100"/>
      <c r="AF53" s="100"/>
      <c r="AG53" s="55"/>
      <c r="AH53" s="54"/>
      <c r="AI53" s="98" t="s">
        <v>86</v>
      </c>
      <c r="AJ53" s="98"/>
      <c r="AK53" s="55"/>
      <c r="AL53" s="55"/>
      <c r="AM53" s="102" t="s">
        <v>53</v>
      </c>
      <c r="AN53" s="103"/>
      <c r="AO53" s="37"/>
      <c r="AP53" s="38"/>
      <c r="AQ53" s="38"/>
      <c r="AR53" s="38"/>
      <c r="AS53" s="38"/>
      <c r="AT53" s="40"/>
    </row>
    <row r="54" spans="5:47" ht="20.100000000000001" customHeight="1" x14ac:dyDescent="0.15">
      <c r="E54" s="26"/>
      <c r="F54" s="186"/>
      <c r="G54" s="187"/>
      <c r="H54" s="265"/>
      <c r="I54" s="266"/>
      <c r="J54" s="266"/>
      <c r="K54" s="266"/>
      <c r="L54" s="266"/>
      <c r="M54" s="266"/>
      <c r="N54" s="266"/>
      <c r="O54" s="266"/>
      <c r="P54" s="266"/>
      <c r="Q54" s="266"/>
      <c r="R54" s="266"/>
      <c r="S54" s="266"/>
      <c r="T54" s="266"/>
      <c r="U54" s="266"/>
      <c r="V54" s="266"/>
      <c r="W54" s="266"/>
      <c r="X54" s="71"/>
      <c r="Y54" s="72"/>
      <c r="Z54" s="72"/>
      <c r="AA54" s="99"/>
      <c r="AB54" s="99"/>
      <c r="AC54" s="57"/>
      <c r="AD54" s="57"/>
      <c r="AE54" s="101"/>
      <c r="AF54" s="101"/>
      <c r="AG54" s="60"/>
      <c r="AH54" s="60"/>
      <c r="AI54" s="99"/>
      <c r="AJ54" s="99"/>
      <c r="AK54" s="60"/>
      <c r="AL54" s="60"/>
      <c r="AM54" s="104"/>
      <c r="AN54" s="105"/>
      <c r="AO54" s="37"/>
      <c r="AP54" s="38"/>
      <c r="AQ54" s="38"/>
      <c r="AR54" s="38"/>
      <c r="AS54" s="38"/>
      <c r="AT54" s="40"/>
    </row>
    <row r="55" spans="5:47" ht="20.100000000000001" customHeight="1" x14ac:dyDescent="0.15">
      <c r="E55" s="26"/>
      <c r="F55" s="186"/>
      <c r="G55" s="187"/>
      <c r="H55" s="223" t="s">
        <v>93</v>
      </c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65"/>
      <c r="Y55" s="66"/>
      <c r="Z55" s="66"/>
      <c r="AA55" s="30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102" t="s">
        <v>53</v>
      </c>
      <c r="AN55" s="103"/>
      <c r="AO55" s="37"/>
      <c r="AP55" s="38"/>
      <c r="AQ55" s="38"/>
      <c r="AR55" s="38"/>
      <c r="AS55" s="38"/>
      <c r="AT55" s="40"/>
    </row>
    <row r="56" spans="5:47" ht="20.100000000000001" customHeight="1" x14ac:dyDescent="0.15">
      <c r="E56" s="26"/>
      <c r="F56" s="186"/>
      <c r="G56" s="187"/>
      <c r="H56" s="226"/>
      <c r="I56" s="227"/>
      <c r="J56" s="227"/>
      <c r="K56" s="227"/>
      <c r="L56" s="227"/>
      <c r="M56" s="227"/>
      <c r="N56" s="227"/>
      <c r="O56" s="227"/>
      <c r="P56" s="227"/>
      <c r="Q56" s="227"/>
      <c r="R56" s="227"/>
      <c r="S56" s="227"/>
      <c r="T56" s="227"/>
      <c r="U56" s="227"/>
      <c r="V56" s="227"/>
      <c r="W56" s="227"/>
      <c r="X56" s="67"/>
      <c r="Y56" s="68"/>
      <c r="Z56" s="68"/>
      <c r="AA56" s="36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104"/>
      <c r="AN56" s="105"/>
      <c r="AO56" s="39"/>
      <c r="AP56" s="36"/>
      <c r="AQ56" s="36"/>
      <c r="AR56" s="36"/>
      <c r="AS56" s="36"/>
      <c r="AT56" s="42"/>
    </row>
    <row r="57" spans="5:47" ht="20.100000000000001" customHeight="1" x14ac:dyDescent="0.15">
      <c r="E57" s="26"/>
      <c r="F57" s="186"/>
      <c r="G57" s="187"/>
      <c r="H57" s="117" t="s">
        <v>73</v>
      </c>
      <c r="I57" s="100"/>
      <c r="J57" s="100"/>
      <c r="K57" s="100"/>
      <c r="L57" s="100"/>
      <c r="M57" s="100"/>
      <c r="N57" s="100"/>
      <c r="O57" s="255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 s="61"/>
      <c r="AO57" s="38"/>
      <c r="AP57" s="38"/>
      <c r="AQ57" s="38"/>
      <c r="AR57" s="38"/>
      <c r="AS57" s="38"/>
      <c r="AT57" s="40"/>
    </row>
    <row r="58" spans="5:47" ht="20.100000000000001" customHeight="1" x14ac:dyDescent="0.15">
      <c r="E58" s="26"/>
      <c r="F58" s="186"/>
      <c r="G58" s="187"/>
      <c r="H58" s="256" t="s">
        <v>74</v>
      </c>
      <c r="I58" s="257"/>
      <c r="J58" s="257"/>
      <c r="K58" s="257"/>
      <c r="L58" s="257"/>
      <c r="M58" s="257"/>
      <c r="N58" s="257"/>
      <c r="O58" s="258"/>
      <c r="P58" s="62">
        <v>1</v>
      </c>
      <c r="Q58" s="62">
        <v>2</v>
      </c>
      <c r="R58" s="62">
        <v>3</v>
      </c>
      <c r="S58" s="62">
        <v>4</v>
      </c>
      <c r="T58" s="62">
        <v>5</v>
      </c>
      <c r="U58" s="62">
        <v>6</v>
      </c>
      <c r="V58" s="62">
        <v>7</v>
      </c>
      <c r="W58" s="62">
        <v>8</v>
      </c>
      <c r="X58" s="62">
        <v>9</v>
      </c>
      <c r="Y58" s="62">
        <v>10</v>
      </c>
      <c r="Z58" s="62">
        <v>11</v>
      </c>
      <c r="AA58" s="62">
        <v>12</v>
      </c>
      <c r="AB58" s="62">
        <v>13</v>
      </c>
      <c r="AC58" s="62">
        <v>14</v>
      </c>
      <c r="AD58" s="62">
        <v>15</v>
      </c>
      <c r="AE58" s="62">
        <v>16</v>
      </c>
      <c r="AF58" s="62">
        <v>17</v>
      </c>
      <c r="AG58" s="62">
        <v>18</v>
      </c>
      <c r="AH58" s="62">
        <v>19</v>
      </c>
      <c r="AI58" s="62">
        <v>20</v>
      </c>
      <c r="AJ58" s="62">
        <v>21</v>
      </c>
      <c r="AK58" s="62">
        <v>22</v>
      </c>
      <c r="AL58" s="62">
        <v>23</v>
      </c>
      <c r="AM58" s="62">
        <v>24</v>
      </c>
      <c r="AN58" s="62">
        <v>25</v>
      </c>
      <c r="AO58" s="62">
        <v>26</v>
      </c>
      <c r="AP58" s="62">
        <v>27</v>
      </c>
      <c r="AQ58" s="62">
        <v>28</v>
      </c>
      <c r="AR58" s="62">
        <v>29</v>
      </c>
      <c r="AS58" s="62">
        <v>30</v>
      </c>
      <c r="AT58" s="62">
        <v>31</v>
      </c>
      <c r="AU58" s="63"/>
    </row>
    <row r="59" spans="5:47" ht="20.100000000000001" customHeight="1" x14ac:dyDescent="0.15">
      <c r="E59" s="26"/>
      <c r="F59" s="186"/>
      <c r="G59" s="187"/>
      <c r="H59" s="118" t="s">
        <v>75</v>
      </c>
      <c r="I59" s="101"/>
      <c r="J59" s="101"/>
      <c r="K59" s="101"/>
      <c r="L59" s="101"/>
      <c r="M59" s="101"/>
      <c r="N59" s="101"/>
      <c r="O59" s="259"/>
      <c r="P59" s="56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36"/>
      <c r="AP59" s="36"/>
      <c r="AQ59" s="36"/>
      <c r="AR59" s="36"/>
      <c r="AS59" s="36"/>
      <c r="AT59" s="42"/>
    </row>
    <row r="60" spans="5:47" ht="18" customHeight="1" x14ac:dyDescent="0.15">
      <c r="E60" s="26"/>
      <c r="F60" s="184" t="s">
        <v>58</v>
      </c>
      <c r="G60" s="185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29"/>
    </row>
    <row r="61" spans="5:47" ht="18" customHeight="1" x14ac:dyDescent="0.15">
      <c r="E61" s="26"/>
      <c r="F61" s="186"/>
      <c r="G61" s="187"/>
      <c r="H61" s="38"/>
      <c r="I61" s="124" t="s">
        <v>59</v>
      </c>
      <c r="J61" s="124"/>
      <c r="K61" s="124"/>
      <c r="L61" s="124"/>
      <c r="M61" s="124"/>
      <c r="N61" s="124"/>
      <c r="O61" s="124"/>
      <c r="P61" s="124"/>
      <c r="Q61" s="124"/>
      <c r="R61" s="124"/>
      <c r="S61" s="124"/>
      <c r="T61" s="124"/>
      <c r="U61" s="124"/>
      <c r="V61" s="124"/>
      <c r="W61" s="124"/>
      <c r="X61" s="124"/>
      <c r="Y61" s="124"/>
      <c r="Z61" s="124"/>
      <c r="AA61" s="124"/>
      <c r="AB61" s="124"/>
      <c r="AC61" s="124"/>
      <c r="AD61" s="124"/>
      <c r="AE61" s="124"/>
      <c r="AF61" s="124"/>
      <c r="AG61" s="124"/>
      <c r="AH61" s="124"/>
      <c r="AI61" s="124"/>
      <c r="AJ61" s="124"/>
      <c r="AK61" s="124"/>
      <c r="AL61" s="124"/>
      <c r="AM61" s="124"/>
      <c r="AN61" s="124"/>
      <c r="AO61" s="38"/>
      <c r="AP61" s="38"/>
      <c r="AQ61" s="38"/>
      <c r="AR61" s="38"/>
      <c r="AS61" s="38"/>
      <c r="AT61" s="40"/>
    </row>
    <row r="62" spans="5:47" ht="18" customHeight="1" x14ac:dyDescent="0.15">
      <c r="E62" s="26"/>
      <c r="F62" s="186"/>
      <c r="G62" s="187"/>
      <c r="H62" s="38"/>
      <c r="I62" s="38"/>
      <c r="J62" s="38"/>
      <c r="K62" s="38"/>
      <c r="L62" s="38"/>
      <c r="M62" s="23"/>
      <c r="N62" s="23"/>
      <c r="O62" s="23"/>
      <c r="P62" s="23"/>
      <c r="Q62" s="23"/>
      <c r="R62" s="23"/>
      <c r="S62" s="23"/>
      <c r="T62" s="23"/>
      <c r="U62" s="23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40"/>
    </row>
    <row r="63" spans="5:47" ht="18" customHeight="1" x14ac:dyDescent="0.15">
      <c r="E63" s="26"/>
      <c r="F63" s="186"/>
      <c r="G63" s="187"/>
      <c r="H63" s="38"/>
      <c r="I63" s="38"/>
      <c r="J63" s="38"/>
      <c r="K63" s="33" t="s">
        <v>76</v>
      </c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40"/>
    </row>
    <row r="64" spans="5:47" ht="18" customHeight="1" x14ac:dyDescent="0.15">
      <c r="E64" s="26"/>
      <c r="F64" s="186"/>
      <c r="G64" s="187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199"/>
      <c r="T64" s="199"/>
      <c r="U64" s="199"/>
      <c r="V64" s="199"/>
      <c r="W64" s="199"/>
      <c r="X64" s="199"/>
      <c r="Y64" s="199"/>
      <c r="Z64" s="199"/>
      <c r="AA64" s="199"/>
      <c r="AB64" s="190" t="s">
        <v>60</v>
      </c>
      <c r="AC64" s="190"/>
      <c r="AD64" s="190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40"/>
    </row>
    <row r="65" spans="5:46" ht="18" customHeight="1" x14ac:dyDescent="0.15">
      <c r="E65" s="26"/>
      <c r="F65" s="186"/>
      <c r="G65" s="187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199" t="s">
        <v>91</v>
      </c>
      <c r="T65" s="199"/>
      <c r="U65" s="199"/>
      <c r="V65" s="199"/>
      <c r="W65" s="199"/>
      <c r="X65" s="199"/>
      <c r="Y65" s="199"/>
      <c r="Z65" s="199"/>
      <c r="AA65" s="199"/>
      <c r="AB65" s="191"/>
      <c r="AC65" s="191"/>
      <c r="AD65" s="191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8"/>
      <c r="AT65" s="40"/>
    </row>
    <row r="66" spans="5:46" ht="18" customHeight="1" x14ac:dyDescent="0.15">
      <c r="E66" s="26"/>
      <c r="F66" s="186"/>
      <c r="G66" s="187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192" t="s">
        <v>61</v>
      </c>
      <c r="AC66" s="192"/>
      <c r="AD66" s="192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8"/>
      <c r="AR66" s="38"/>
      <c r="AS66" s="38"/>
      <c r="AT66" s="40"/>
    </row>
    <row r="67" spans="5:46" ht="18" customHeight="1" x14ac:dyDescent="0.15">
      <c r="E67" s="26"/>
      <c r="F67" s="186"/>
      <c r="G67" s="187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191"/>
      <c r="AC67" s="191"/>
      <c r="AD67" s="191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 t="s">
        <v>62</v>
      </c>
      <c r="AP67" s="36"/>
      <c r="AQ67" s="38"/>
      <c r="AR67" s="38"/>
      <c r="AS67" s="38"/>
      <c r="AT67" s="40"/>
    </row>
    <row r="68" spans="5:46" ht="18" customHeight="1" x14ac:dyDescent="0.15">
      <c r="E68" s="26"/>
      <c r="F68" s="186"/>
      <c r="G68" s="187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40"/>
    </row>
    <row r="69" spans="5:46" ht="18" customHeight="1" x14ac:dyDescent="0.15">
      <c r="E69" s="26"/>
      <c r="F69" s="186"/>
      <c r="G69" s="187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200" t="s">
        <v>63</v>
      </c>
      <c r="T69" s="200"/>
      <c r="U69" s="200"/>
      <c r="V69" s="200"/>
      <c r="W69" s="38"/>
      <c r="X69" s="38"/>
      <c r="Y69" s="38"/>
      <c r="Z69" s="38"/>
      <c r="AA69" s="38"/>
      <c r="AD69" s="38" t="s">
        <v>64</v>
      </c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40"/>
    </row>
    <row r="70" spans="5:46" ht="13.5" x14ac:dyDescent="0.15">
      <c r="E70" s="26"/>
      <c r="F70" s="188"/>
      <c r="G70" s="189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42"/>
    </row>
    <row r="71" spans="5:46" ht="13.5" x14ac:dyDescent="0.15">
      <c r="E71" s="26"/>
      <c r="F71" s="193" t="s">
        <v>65</v>
      </c>
      <c r="G71" s="194"/>
      <c r="H71" s="35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29"/>
    </row>
    <row r="72" spans="5:46" ht="13.5" x14ac:dyDescent="0.15">
      <c r="E72" s="26"/>
      <c r="F72" s="195"/>
      <c r="G72" s="196"/>
      <c r="H72" s="37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40"/>
    </row>
    <row r="73" spans="5:46" ht="13.5" x14ac:dyDescent="0.15">
      <c r="E73" s="26"/>
      <c r="F73" s="195"/>
      <c r="G73" s="196"/>
      <c r="H73" s="37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40"/>
    </row>
    <row r="74" spans="5:46" ht="13.5" x14ac:dyDescent="0.15">
      <c r="E74" s="26"/>
      <c r="F74" s="197"/>
      <c r="G74" s="198"/>
      <c r="H74" s="39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42"/>
    </row>
    <row r="75" spans="5:46" ht="13.5" x14ac:dyDescent="0.15">
      <c r="E75" s="26"/>
      <c r="F75" s="23"/>
      <c r="G75" s="23">
        <v>1</v>
      </c>
      <c r="H75" s="23"/>
      <c r="I75" s="201" t="s">
        <v>92</v>
      </c>
      <c r="J75" s="201"/>
      <c r="K75" s="201"/>
      <c r="L75" s="201"/>
      <c r="M75" s="201"/>
      <c r="N75" s="201"/>
      <c r="O75" s="201"/>
      <c r="P75" s="201"/>
      <c r="Q75" s="201"/>
      <c r="R75" s="201"/>
      <c r="S75" s="201"/>
      <c r="T75" s="201"/>
      <c r="U75" s="201"/>
      <c r="V75" s="201"/>
      <c r="W75" s="201"/>
      <c r="X75" s="201"/>
      <c r="Y75" s="201"/>
      <c r="Z75" s="201"/>
      <c r="AA75" s="201"/>
      <c r="AB75" s="201"/>
      <c r="AC75" s="201"/>
      <c r="AD75" s="201"/>
      <c r="AE75" s="201"/>
      <c r="AF75" s="201"/>
      <c r="AG75" s="201"/>
      <c r="AH75" s="201"/>
      <c r="AI75" s="201"/>
      <c r="AJ75" s="201"/>
      <c r="AK75" s="201"/>
      <c r="AL75" s="201"/>
      <c r="AM75" s="201"/>
      <c r="AN75" s="201"/>
      <c r="AO75" s="201"/>
      <c r="AP75" s="201"/>
      <c r="AQ75" s="201"/>
      <c r="AR75" s="201"/>
      <c r="AS75" s="201"/>
      <c r="AT75" s="201"/>
    </row>
    <row r="76" spans="5:46" ht="13.5" customHeight="1" x14ac:dyDescent="0.15">
      <c r="E76" s="26"/>
      <c r="F76" s="23"/>
      <c r="G76" s="23"/>
      <c r="H76" s="23"/>
      <c r="I76" s="260"/>
      <c r="J76" s="260"/>
      <c r="K76" s="260"/>
      <c r="L76" s="260"/>
      <c r="M76" s="260"/>
      <c r="N76" s="260"/>
      <c r="O76" s="260"/>
      <c r="P76" s="260"/>
      <c r="Q76" s="260"/>
      <c r="R76" s="260"/>
      <c r="S76" s="260"/>
      <c r="T76" s="260"/>
      <c r="U76" s="260"/>
      <c r="V76" s="260"/>
      <c r="W76" s="260"/>
      <c r="X76" s="260"/>
      <c r="Y76" s="260"/>
      <c r="Z76" s="260"/>
      <c r="AA76" s="260"/>
      <c r="AB76" s="260"/>
      <c r="AC76" s="260"/>
      <c r="AD76" s="260"/>
      <c r="AE76" s="260"/>
      <c r="AF76" s="260"/>
      <c r="AG76" s="260"/>
      <c r="AH76" s="260"/>
      <c r="AI76" s="260"/>
      <c r="AJ76" s="260"/>
      <c r="AK76" s="260"/>
      <c r="AL76" s="260"/>
      <c r="AM76" s="260"/>
      <c r="AN76" s="260"/>
      <c r="AO76" s="260"/>
      <c r="AP76" s="260"/>
      <c r="AQ76" s="260"/>
      <c r="AR76" s="260"/>
      <c r="AS76" s="260"/>
      <c r="AT76" s="260"/>
    </row>
    <row r="77" spans="5:46" ht="13.5" x14ac:dyDescent="0.15">
      <c r="E77" s="26"/>
      <c r="F77" s="23"/>
      <c r="G77" s="23"/>
      <c r="H77" s="23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64"/>
      <c r="AS77" s="64"/>
      <c r="AT77" s="64"/>
    </row>
    <row r="78" spans="5:46" ht="13.5" x14ac:dyDescent="0.15">
      <c r="E78" s="26"/>
      <c r="F78" s="23"/>
      <c r="G78" s="23"/>
      <c r="H78" s="23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  <c r="AN78" s="64"/>
      <c r="AO78" s="64"/>
      <c r="AP78" s="64"/>
      <c r="AQ78" s="64"/>
      <c r="AR78" s="64"/>
      <c r="AS78" s="64"/>
      <c r="AT78" s="64"/>
    </row>
    <row r="79" spans="5:46" ht="13.5" x14ac:dyDescent="0.15">
      <c r="E79" s="26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73" t="s">
        <v>94</v>
      </c>
      <c r="AI79" s="273"/>
      <c r="AJ79" s="273"/>
      <c r="AK79" s="273"/>
      <c r="AL79" s="273"/>
      <c r="AM79" s="199" t="s">
        <v>66</v>
      </c>
      <c r="AN79" s="199"/>
      <c r="AO79" s="199"/>
      <c r="AP79" s="199"/>
      <c r="AQ79" s="199"/>
      <c r="AR79" s="199"/>
      <c r="AS79" s="199"/>
      <c r="AT79" s="199"/>
    </row>
  </sheetData>
  <mergeCells count="134">
    <mergeCell ref="AM53:AN54"/>
    <mergeCell ref="H49:N50"/>
    <mergeCell ref="H57:O57"/>
    <mergeCell ref="H58:O58"/>
    <mergeCell ref="H59:O59"/>
    <mergeCell ref="I76:AT76"/>
    <mergeCell ref="AM55:AN56"/>
    <mergeCell ref="AM35:AN36"/>
    <mergeCell ref="AM37:AN38"/>
    <mergeCell ref="AM39:AN40"/>
    <mergeCell ref="AM41:AN42"/>
    <mergeCell ref="AM49:AN50"/>
    <mergeCell ref="AM51:AN52"/>
    <mergeCell ref="H51:N52"/>
    <mergeCell ref="AD35:AE36"/>
    <mergeCell ref="AH35:AI36"/>
    <mergeCell ref="H55:W56"/>
    <mergeCell ref="H53:W54"/>
    <mergeCell ref="O49:W50"/>
    <mergeCell ref="F71:G74"/>
    <mergeCell ref="AH79:AL79"/>
    <mergeCell ref="AM79:AT79"/>
    <mergeCell ref="I61:AN61"/>
    <mergeCell ref="S64:AA64"/>
    <mergeCell ref="S65:AA65"/>
    <mergeCell ref="S69:V69"/>
    <mergeCell ref="I75:AT75"/>
    <mergeCell ref="F14:AT15"/>
    <mergeCell ref="AD20:AQ20"/>
    <mergeCell ref="AD21:AQ22"/>
    <mergeCell ref="H20:Y20"/>
    <mergeCell ref="H21:Y22"/>
    <mergeCell ref="H23:U24"/>
    <mergeCell ref="AJ18:AT18"/>
    <mergeCell ref="AJ19:AT19"/>
    <mergeCell ref="X18:Y19"/>
    <mergeCell ref="F16:Y16"/>
    <mergeCell ref="F17:G26"/>
    <mergeCell ref="H17:Y17"/>
    <mergeCell ref="Z17:AI17"/>
    <mergeCell ref="AJ17:AT17"/>
    <mergeCell ref="H18:M19"/>
    <mergeCell ref="Z21:AC22"/>
    <mergeCell ref="AM33:AN34"/>
    <mergeCell ref="AO33:AT34"/>
    <mergeCell ref="AO37:AT37"/>
    <mergeCell ref="AD41:AE42"/>
    <mergeCell ref="AH41:AI42"/>
    <mergeCell ref="AD37:AE38"/>
    <mergeCell ref="AH37:AI38"/>
    <mergeCell ref="AO42:AT42"/>
    <mergeCell ref="F60:G70"/>
    <mergeCell ref="AB64:AD65"/>
    <mergeCell ref="AB66:AD67"/>
    <mergeCell ref="F27:G59"/>
    <mergeCell ref="N27:AF28"/>
    <mergeCell ref="AG27:AI28"/>
    <mergeCell ref="AJ27:AO28"/>
    <mergeCell ref="AP27:AT28"/>
    <mergeCell ref="H29:M30"/>
    <mergeCell ref="N29:U30"/>
    <mergeCell ref="V29:W30"/>
    <mergeCell ref="X29:AF30"/>
    <mergeCell ref="AG29:AI30"/>
    <mergeCell ref="AJ29:AO30"/>
    <mergeCell ref="AP29:AT30"/>
    <mergeCell ref="AD39:AE40"/>
    <mergeCell ref="AZ21:BL22"/>
    <mergeCell ref="AZ20:BL20"/>
    <mergeCell ref="AR20:AT20"/>
    <mergeCell ref="N18:O19"/>
    <mergeCell ref="P18:Q19"/>
    <mergeCell ref="R18:S19"/>
    <mergeCell ref="T18:U19"/>
    <mergeCell ref="V18:W19"/>
    <mergeCell ref="F9:G9"/>
    <mergeCell ref="I9:M9"/>
    <mergeCell ref="R9:V9"/>
    <mergeCell ref="W9:AC9"/>
    <mergeCell ref="I11:J11"/>
    <mergeCell ref="K10:O10"/>
    <mergeCell ref="K11:V11"/>
    <mergeCell ref="AR21:AT22"/>
    <mergeCell ref="Z18:AI19"/>
    <mergeCell ref="Z20:AC20"/>
    <mergeCell ref="AL31:AQ31"/>
    <mergeCell ref="AL32:AQ32"/>
    <mergeCell ref="H25:U26"/>
    <mergeCell ref="V25:AT26"/>
    <mergeCell ref="H27:M28"/>
    <mergeCell ref="F8:G8"/>
    <mergeCell ref="I8:O8"/>
    <mergeCell ref="R8:V8"/>
    <mergeCell ref="W8:AC8"/>
    <mergeCell ref="R10:V10"/>
    <mergeCell ref="W10:AC10"/>
    <mergeCell ref="I10:J10"/>
    <mergeCell ref="O51:W52"/>
    <mergeCell ref="H31:W32"/>
    <mergeCell ref="AD33:AE34"/>
    <mergeCell ref="AH33:AI34"/>
    <mergeCell ref="X33:Z34"/>
    <mergeCell ref="H33:W42"/>
    <mergeCell ref="X35:Z36"/>
    <mergeCell ref="X37:Z38"/>
    <mergeCell ref="X39:Z40"/>
    <mergeCell ref="X41:Z42"/>
    <mergeCell ref="H43:W44"/>
    <mergeCell ref="AB31:AG31"/>
    <mergeCell ref="AB32:AG32"/>
    <mergeCell ref="AH39:AI40"/>
    <mergeCell ref="AM43:AN44"/>
    <mergeCell ref="AI43:AJ44"/>
    <mergeCell ref="AA43:AB44"/>
    <mergeCell ref="AE43:AF44"/>
    <mergeCell ref="H45:W46"/>
    <mergeCell ref="H47:W48"/>
    <mergeCell ref="AA45:AB46"/>
    <mergeCell ref="AE45:AF46"/>
    <mergeCell ref="AI45:AJ46"/>
    <mergeCell ref="AM45:AN46"/>
    <mergeCell ref="AA47:AB48"/>
    <mergeCell ref="AE47:AF48"/>
    <mergeCell ref="AI47:AJ48"/>
    <mergeCell ref="AM47:AN48"/>
    <mergeCell ref="AA49:AB50"/>
    <mergeCell ref="AE49:AF50"/>
    <mergeCell ref="AI49:AJ50"/>
    <mergeCell ref="AA51:AB52"/>
    <mergeCell ref="AE51:AF52"/>
    <mergeCell ref="AI51:AJ52"/>
    <mergeCell ref="AA53:AB54"/>
    <mergeCell ref="AE53:AF54"/>
    <mergeCell ref="AI53:AJ54"/>
  </mergeCells>
  <phoneticPr fontId="13"/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NO36</vt:lpstr>
      <vt:lpstr>'NO36'!Print_Area</vt:lpstr>
      <vt:lpstr>診療報酬領収済明細書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鹿児島市教育委員会</cp:lastModifiedBy>
  <cp:lastPrinted>2020-06-04T02:49:26Z</cp:lastPrinted>
  <dcterms:created xsi:type="dcterms:W3CDTF">2010-09-12T22:33:56Z</dcterms:created>
  <dcterms:modified xsi:type="dcterms:W3CDTF">2021-06-14T05:01:29Z</dcterms:modified>
</cp:coreProperties>
</file>