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一般データ\フォローアップ20\新共済組合\3 掛金関係\"/>
    </mc:Choice>
  </mc:AlternateContent>
  <bookViews>
    <workbookView xWindow="0" yWindow="0" windowWidth="19200" windowHeight="11295" activeTab="1"/>
  </bookViews>
  <sheets>
    <sheet name="基本ｼｰﾄ" sheetId="1" r:id="rId1"/>
    <sheet name="NO56" sheetId="10" r:id="rId2"/>
  </sheets>
  <externalReferences>
    <externalReference r:id="rId3"/>
  </externalReferences>
  <definedNames>
    <definedName name="_xlnm.Print_Area" localSheetId="1">'NO56'!$E$14:$AR$49</definedName>
    <definedName name="育児休業等掛金免除変更申出書">'NO56'!$E$14:$AR$49</definedName>
  </definedNames>
  <calcPr calcId="162913"/>
</workbook>
</file>

<file path=xl/calcChain.xml><?xml version="1.0" encoding="utf-8"?>
<calcChain xmlns="http://schemas.openxmlformats.org/spreadsheetml/2006/main">
  <c r="AK19" i="10" l="1"/>
  <c r="N24" i="1" l="1"/>
  <c r="M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I21" i="1"/>
  <c r="M19" i="1"/>
  <c r="L19" i="1"/>
  <c r="I19" i="1"/>
  <c r="G34" i="10" s="1"/>
  <c r="AC26" i="10" l="1"/>
  <c r="O9" i="10" l="1"/>
  <c r="S20" i="10" s="1"/>
  <c r="AC36" i="10"/>
  <c r="AC35" i="10"/>
  <c r="AT22" i="10"/>
  <c r="G9" i="10"/>
  <c r="G8" i="10"/>
  <c r="J15" i="1"/>
  <c r="I15" i="1"/>
  <c r="I14" i="1"/>
  <c r="J12" i="1"/>
  <c r="I12" i="1"/>
  <c r="K11" i="1"/>
  <c r="I11" i="1"/>
  <c r="I10" i="1"/>
  <c r="J8" i="1"/>
  <c r="J7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9" i="1"/>
  <c r="E9" i="1"/>
  <c r="D8" i="1"/>
  <c r="D7" i="1"/>
  <c r="D6" i="1"/>
  <c r="D5" i="1"/>
  <c r="AC44" i="10" l="1"/>
  <c r="AF27" i="10"/>
  <c r="AK26" i="10"/>
  <c r="AG26" i="10"/>
  <c r="AK25" i="10"/>
  <c r="AG25" i="10"/>
  <c r="AC25" i="10"/>
  <c r="AN24" i="10"/>
  <c r="AJ24" i="10"/>
  <c r="AF24" i="10"/>
  <c r="AN23" i="10"/>
  <c r="AJ23" i="10"/>
  <c r="AF23" i="10"/>
  <c r="AN27" i="10"/>
  <c r="AJ27" i="10"/>
  <c r="V20" i="10"/>
  <c r="AC38" i="10"/>
  <c r="R19" i="10" l="1"/>
  <c r="Y20" i="10"/>
  <c r="AV25" i="10"/>
  <c r="R22" i="10" l="1"/>
  <c r="R21" i="10"/>
  <c r="J9" i="1" l="1"/>
</calcChain>
</file>

<file path=xl/sharedStrings.xml><?xml version="1.0" encoding="utf-8"?>
<sst xmlns="http://schemas.openxmlformats.org/spreadsheetml/2006/main" count="105" uniqueCount="75">
  <si>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</si>
  <si>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</si>
  <si>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</si>
  <si>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</si>
  <si>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</si>
  <si>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</si>
  <si>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</si>
  <si>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</si>
  <si>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</si>
  <si>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</si>
  <si>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</si>
  <si>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</si>
  <si>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</si>
  <si>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</si>
  <si>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</si>
  <si>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</si>
  <si>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</si>
  <si>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</si>
  <si>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</si>
  <si>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</si>
  <si>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</si>
  <si>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</si>
  <si>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共済事務担当者印</t>
  </si>
  <si>
    <t>㊞</t>
  </si>
  <si>
    <t>組合員証
記号番号</t>
    <rPh sb="0" eb="3">
      <t>クミアイイン</t>
    </rPh>
    <rPh sb="3" eb="4">
      <t>ショウ</t>
    </rPh>
    <rPh sb="5" eb="7">
      <t>キゴウ</t>
    </rPh>
    <rPh sb="7" eb="9">
      <t>バンゴウ</t>
    </rPh>
    <phoneticPr fontId="5"/>
  </si>
  <si>
    <t>昭和</t>
    <rPh sb="0" eb="2">
      <t>ショウワ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</si>
  <si>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</si>
  <si>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</si>
  <si>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</si>
  <si>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所属機関</t>
    <rPh sb="0" eb="2">
      <t>ショゾク</t>
    </rPh>
    <rPh sb="2" eb="4">
      <t>キカン</t>
    </rPh>
    <phoneticPr fontId="5"/>
  </si>
  <si>
    <t>初日</t>
    <rPh sb="0" eb="2">
      <t>ショニチ</t>
    </rPh>
    <phoneticPr fontId="5"/>
  </si>
  <si>
    <t>〒</t>
    <phoneticPr fontId="5"/>
  </si>
  <si>
    <t>申出者</t>
    <rPh sb="0" eb="2">
      <t>モウシデ</t>
    </rPh>
    <rPh sb="2" eb="3">
      <t>シャ</t>
    </rPh>
    <phoneticPr fontId="5"/>
  </si>
  <si>
    <t>住　所</t>
    <rPh sb="0" eb="1">
      <t>ジュウ</t>
    </rPh>
    <rPh sb="2" eb="3">
      <t>トコロ</t>
    </rPh>
    <phoneticPr fontId="5"/>
  </si>
  <si>
    <t>氏　名</t>
    <rPh sb="0" eb="1">
      <t>シ</t>
    </rPh>
    <rPh sb="2" eb="3">
      <t>メイ</t>
    </rPh>
    <phoneticPr fontId="5"/>
  </si>
  <si>
    <t>上記の記載事項は，事実と相違ないものと認めます。</t>
    <rPh sb="0" eb="2">
      <t>ジョウキ</t>
    </rPh>
    <rPh sb="3" eb="5">
      <t>キサイ</t>
    </rPh>
    <rPh sb="5" eb="7">
      <t>ジコウ</t>
    </rPh>
    <rPh sb="9" eb="11">
      <t>ジジツ</t>
    </rPh>
    <rPh sb="12" eb="14">
      <t>ソウイ</t>
    </rPh>
    <rPh sb="19" eb="20">
      <t>ミト</t>
    </rPh>
    <phoneticPr fontId="5"/>
  </si>
  <si>
    <t>所属所長</t>
    <rPh sb="0" eb="2">
      <t>ショゾク</t>
    </rPh>
    <rPh sb="2" eb="3">
      <t>ショ</t>
    </rPh>
    <rPh sb="3" eb="4">
      <t>オサ</t>
    </rPh>
    <phoneticPr fontId="5"/>
  </si>
  <si>
    <t>職　名</t>
    <rPh sb="0" eb="1">
      <t>ショク</t>
    </rPh>
    <rPh sb="2" eb="3">
      <t>メイ</t>
    </rPh>
    <phoneticPr fontId="5"/>
  </si>
  <si>
    <t>校長</t>
    <rPh sb="0" eb="2">
      <t>コウチョウ</t>
    </rPh>
    <phoneticPr fontId="5"/>
  </si>
  <si>
    <t>印</t>
    <rPh sb="0" eb="1">
      <t>イン</t>
    </rPh>
    <phoneticPr fontId="5"/>
  </si>
  <si>
    <t>生年月日</t>
    <rPh sb="0" eb="2">
      <t>セイネン</t>
    </rPh>
    <rPh sb="2" eb="4">
      <t>ガッピ</t>
    </rPh>
    <phoneticPr fontId="13"/>
  </si>
  <si>
    <t>申出書</t>
  </si>
  <si>
    <t>氏名</t>
    <phoneticPr fontId="5"/>
  </si>
  <si>
    <t>生年月日</t>
    <phoneticPr fontId="5"/>
  </si>
  <si>
    <t>名称</t>
    <phoneticPr fontId="5"/>
  </si>
  <si>
    <t>所在地</t>
    <phoneticPr fontId="5"/>
  </si>
  <si>
    <t>組 合 員</t>
    <rPh sb="0" eb="1">
      <t>クミ</t>
    </rPh>
    <rPh sb="2" eb="3">
      <t>ゴウ</t>
    </rPh>
    <rPh sb="4" eb="5">
      <t>イン</t>
    </rPh>
    <phoneticPr fontId="5"/>
  </si>
  <si>
    <t>書換</t>
    <rPh sb="0" eb="2">
      <t>カキカエ</t>
    </rPh>
    <phoneticPr fontId="13"/>
  </si>
  <si>
    <t>書換</t>
    <rPh sb="0" eb="2">
      <t>カキカエ</t>
    </rPh>
    <phoneticPr fontId="5"/>
  </si>
  <si>
    <t>実際出産日</t>
    <rPh sb="0" eb="2">
      <t>ジッサイ</t>
    </rPh>
    <rPh sb="2" eb="4">
      <t>シュッサン</t>
    </rPh>
    <phoneticPr fontId="5"/>
  </si>
  <si>
    <t>公立鹿</t>
    <phoneticPr fontId="5"/>
  </si>
  <si>
    <t>変更前</t>
    <rPh sb="0" eb="3">
      <t>ヘンコウマエ</t>
    </rPh>
    <phoneticPr fontId="5"/>
  </si>
  <si>
    <t>変更後</t>
    <rPh sb="0" eb="2">
      <t>ヘンコウ</t>
    </rPh>
    <rPh sb="2" eb="3">
      <t>ゴ</t>
    </rPh>
    <phoneticPr fontId="5"/>
  </si>
  <si>
    <t>地方公務員等共済組合法施行規定</t>
    <rPh sb="0" eb="2">
      <t>チホウ</t>
    </rPh>
    <rPh sb="2" eb="5">
      <t>コウムイン</t>
    </rPh>
    <rPh sb="5" eb="6">
      <t>トウ</t>
    </rPh>
    <rPh sb="6" eb="8">
      <t>キョウサイ</t>
    </rPh>
    <rPh sb="8" eb="11">
      <t>クミアイホウ</t>
    </rPh>
    <rPh sb="11" eb="13">
      <t>セコウ</t>
    </rPh>
    <rPh sb="13" eb="15">
      <t>キテイ</t>
    </rPh>
    <phoneticPr fontId="5"/>
  </si>
  <si>
    <t>第164条の３第３項</t>
    <rPh sb="0" eb="1">
      <t>ダイ</t>
    </rPh>
    <rPh sb="4" eb="5">
      <t>ジョウ</t>
    </rPh>
    <rPh sb="7" eb="8">
      <t>ダイ</t>
    </rPh>
    <rPh sb="9" eb="10">
      <t>コウ</t>
    </rPh>
    <phoneticPr fontId="5"/>
  </si>
  <si>
    <t>の規定により，</t>
    <rPh sb="1" eb="3">
      <t>キテイ</t>
    </rPh>
    <phoneticPr fontId="5"/>
  </si>
  <si>
    <t>育児休業等</t>
    <rPh sb="0" eb="2">
      <t>イクジ</t>
    </rPh>
    <rPh sb="2" eb="4">
      <t>キュウギョウ</t>
    </rPh>
    <rPh sb="4" eb="5">
      <t>トウ</t>
    </rPh>
    <phoneticPr fontId="5"/>
  </si>
  <si>
    <t>の期間に係る掛金免除の変更を申し出ます。</t>
    <rPh sb="1" eb="3">
      <t>キカン</t>
    </rPh>
    <rPh sb="4" eb="5">
      <t>カカ</t>
    </rPh>
    <rPh sb="6" eb="8">
      <t>カケキン</t>
    </rPh>
    <rPh sb="8" eb="10">
      <t>メンジョ</t>
    </rPh>
    <rPh sb="11" eb="13">
      <t>ヘンコウ</t>
    </rPh>
    <rPh sb="14" eb="15">
      <t>モウ</t>
    </rPh>
    <rPh sb="16" eb="17">
      <t>デ</t>
    </rPh>
    <phoneticPr fontId="5"/>
  </si>
  <si>
    <t>㊞</t>
    <phoneticPr fontId="5"/>
  </si>
  <si>
    <t>変更前
終了日</t>
    <rPh sb="0" eb="3">
      <t>ヘンコウマエ</t>
    </rPh>
    <rPh sb="4" eb="7">
      <t>シュウリョウビ</t>
    </rPh>
    <phoneticPr fontId="5"/>
  </si>
  <si>
    <t>変更後
終了日</t>
    <rPh sb="0" eb="2">
      <t>ヘンコウ</t>
    </rPh>
    <rPh sb="2" eb="3">
      <t>ゴ</t>
    </rPh>
    <rPh sb="4" eb="7">
      <t>シュウリョウビ</t>
    </rPh>
    <phoneticPr fontId="5"/>
  </si>
  <si>
    <t>変更後終了日</t>
    <rPh sb="0" eb="2">
      <t>ヘンコウ</t>
    </rPh>
    <rPh sb="2" eb="3">
      <t>ゴ</t>
    </rPh>
    <rPh sb="3" eb="6">
      <t>シュウリョウビ</t>
    </rPh>
    <phoneticPr fontId="5"/>
  </si>
  <si>
    <t>当初　育児(部分)休業の期間</t>
    <rPh sb="0" eb="2">
      <t>トウショ</t>
    </rPh>
    <rPh sb="3" eb="5">
      <t>イクジ</t>
    </rPh>
    <rPh sb="6" eb="8">
      <t>ブブン</t>
    </rPh>
    <rPh sb="9" eb="11">
      <t>キュウギョウ</t>
    </rPh>
    <rPh sb="12" eb="14">
      <t>キカン</t>
    </rPh>
    <phoneticPr fontId="13"/>
  </si>
  <si>
    <t>育児休業等掛金免除変更</t>
    <rPh sb="9" eb="11">
      <t>ヘンコウ</t>
    </rPh>
    <phoneticPr fontId="27"/>
  </si>
  <si>
    <t>[整理番号　56]</t>
    <phoneticPr fontId="27"/>
  </si>
  <si>
    <t>ｺｰﾄﾞ</t>
    <phoneticPr fontId="5"/>
  </si>
  <si>
    <t>育児休業中の掛金免除申出日</t>
    <rPh sb="0" eb="2">
      <t>イクジ</t>
    </rPh>
    <rPh sb="2" eb="4">
      <t>キュウギョウ</t>
    </rPh>
    <rPh sb="4" eb="5">
      <t>ナカ</t>
    </rPh>
    <rPh sb="6" eb="8">
      <t>カケキン</t>
    </rPh>
    <rPh sb="8" eb="10">
      <t>メンジョ</t>
    </rPh>
    <rPh sb="10" eb="11">
      <t>モウ</t>
    </rPh>
    <rPh sb="11" eb="12">
      <t>デ</t>
    </rPh>
    <rPh sb="12" eb="13">
      <t>ビ</t>
    </rPh>
    <phoneticPr fontId="5"/>
  </si>
  <si>
    <t>育児休業を開始した日</t>
    <rPh sb="0" eb="2">
      <t>イクジ</t>
    </rPh>
    <rPh sb="2" eb="4">
      <t>キュウギョウ</t>
    </rPh>
    <rPh sb="5" eb="7">
      <t>カイシ</t>
    </rPh>
    <rPh sb="9" eb="10">
      <t>ヒ</t>
    </rPh>
    <phoneticPr fontId="5"/>
  </si>
  <si>
    <t>育児休業中の掛金免除申出日</t>
    <rPh sb="0" eb="2">
      <t>イクジ</t>
    </rPh>
    <rPh sb="2" eb="4">
      <t>キュウギョウ</t>
    </rPh>
    <rPh sb="4" eb="5">
      <t>チュウ</t>
    </rPh>
    <rPh sb="6" eb="8">
      <t>カケキン</t>
    </rPh>
    <rPh sb="8" eb="10">
      <t>メンジョ</t>
    </rPh>
    <rPh sb="10" eb="11">
      <t>モウ</t>
    </rPh>
    <rPh sb="11" eb="12">
      <t>デ</t>
    </rPh>
    <rPh sb="12" eb="13">
      <t>ビ</t>
    </rPh>
    <phoneticPr fontId="5"/>
  </si>
  <si>
    <t>育児休業が終了する日</t>
    <rPh sb="0" eb="2">
      <t>イクジ</t>
    </rPh>
    <rPh sb="2" eb="4">
      <t>キュウギョウ</t>
    </rPh>
    <rPh sb="5" eb="7">
      <t>シュウリョウ</t>
    </rPh>
    <rPh sb="9" eb="10">
      <t>ヒ</t>
    </rPh>
    <phoneticPr fontId="5"/>
  </si>
  <si>
    <t>育児休業に係る子の生年月日</t>
    <rPh sb="0" eb="2">
      <t>イクジ</t>
    </rPh>
    <rPh sb="2" eb="4">
      <t>キュウギョウ</t>
    </rPh>
    <rPh sb="5" eb="6">
      <t>カカ</t>
    </rPh>
    <rPh sb="7" eb="8">
      <t>コ</t>
    </rPh>
    <rPh sb="9" eb="11">
      <t>セイネン</t>
    </rPh>
    <rPh sb="11" eb="13">
      <t>ガッピ</t>
    </rPh>
    <phoneticPr fontId="5"/>
  </si>
  <si>
    <t>※事実を証明する書類を添付してください。(辞令の写し)</t>
    <rPh sb="1" eb="3">
      <t>ジジツ</t>
    </rPh>
    <rPh sb="4" eb="6">
      <t>ショウメイ</t>
    </rPh>
    <rPh sb="8" eb="10">
      <t>ショルイ</t>
    </rPh>
    <rPh sb="11" eb="13">
      <t>テンプ</t>
    </rPh>
    <rPh sb="21" eb="23">
      <t>ジレイ</t>
    </rPh>
    <rPh sb="24" eb="25">
      <t>ウツ</t>
    </rPh>
    <phoneticPr fontId="5"/>
  </si>
  <si>
    <t>平成・令和</t>
    <rPh sb="0" eb="2">
      <t>ヘイセイ</t>
    </rPh>
    <rPh sb="3" eb="5">
      <t>レイワ</t>
    </rPh>
    <phoneticPr fontId="5"/>
  </si>
  <si>
    <t>令和</t>
    <rPh sb="0" eb="2">
      <t>レイワ</t>
    </rPh>
    <phoneticPr fontId="5"/>
  </si>
  <si>
    <t>R3.4改定</t>
    <rPh sb="4" eb="6">
      <t>カイテイ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</si>
</sst>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;0;"/>
  </numFmts>
  <fonts count="33" x14ac:knownFonts="1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8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6"/>
      <color rgb="FFFF0000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8"/>
      <color rgb="FFFF0000"/>
      <name val="ＭＳ 明朝"/>
      <family val="1"/>
      <charset val="128"/>
    </font>
    <font>
      <sz val="20"/>
      <color rgb="FFFF0000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4"/>
      <color indexed="8"/>
      <name val="ＭＳ 明朝"/>
      <family val="1"/>
      <charset val="128"/>
    </font>
    <font>
      <b/>
      <sz val="14"/>
      <color indexed="10"/>
      <name val="ＭＳ 明朝"/>
      <family val="1"/>
      <charset val="128"/>
    </font>
    <font>
      <b/>
      <sz val="22"/>
      <color rgb="FFFF0000"/>
      <name val="ＭＳ 明朝"/>
      <family val="1"/>
      <charset val="128"/>
    </font>
    <font>
      <b/>
      <sz val="18"/>
      <color rgb="FFFF0000"/>
      <name val="ＭＳ 明朝"/>
      <family val="1"/>
      <charset val="128"/>
    </font>
    <font>
      <b/>
      <sz val="20"/>
      <color rgb="FFFF0000"/>
      <name val="ＭＳ 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2" fillId="0" borderId="0"/>
    <xf numFmtId="6" fontId="14" fillId="0" borderId="0" applyFont="0" applyFill="0" applyBorder="0" applyAlignment="0" applyProtection="0">
      <alignment vertical="center"/>
    </xf>
  </cellStyleXfs>
  <cellXfs count="224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6" fillId="8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0" fillId="0" borderId="7" xfId="0" applyFont="1" applyBorder="1" applyAlignment="1">
      <alignment horizontal="right" vertical="center"/>
    </xf>
    <xf numFmtId="0" fontId="16" fillId="0" borderId="1" xfId="0" applyFont="1" applyBorder="1" applyAlignment="1">
      <alignment vertical="center"/>
    </xf>
    <xf numFmtId="0" fontId="17" fillId="0" borderId="2" xfId="0" applyFont="1" applyBorder="1" applyAlignment="1">
      <alignment vertical="center" shrinkToFit="1"/>
    </xf>
    <xf numFmtId="0" fontId="17" fillId="0" borderId="3" xfId="0" applyFont="1" applyBorder="1" applyAlignment="1">
      <alignment vertical="center" shrinkToFit="1"/>
    </xf>
    <xf numFmtId="0" fontId="16" fillId="0" borderId="6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/>
    </xf>
    <xf numFmtId="0" fontId="17" fillId="0" borderId="7" xfId="0" applyFont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7" fillId="0" borderId="0" xfId="0" applyFont="1" applyBorder="1" applyAlignment="1">
      <alignment horizontal="left" vertical="center" shrinkToFit="1"/>
    </xf>
    <xf numFmtId="0" fontId="19" fillId="0" borderId="0" xfId="0" applyFont="1" applyAlignment="1">
      <alignment vertical="center" shrinkToFit="1"/>
    </xf>
    <xf numFmtId="0" fontId="19" fillId="0" borderId="0" xfId="0" applyFont="1" applyBorder="1" applyAlignment="1">
      <alignment vertical="center" shrinkToFit="1"/>
    </xf>
    <xf numFmtId="0" fontId="19" fillId="0" borderId="7" xfId="0" applyFont="1" applyBorder="1" applyAlignment="1">
      <alignment vertical="center" shrinkToFit="1"/>
    </xf>
    <xf numFmtId="0" fontId="21" fillId="0" borderId="0" xfId="0" applyFont="1" applyBorder="1" applyAlignment="1">
      <alignment horizontal="center" vertical="center" shrinkToFit="1"/>
    </xf>
    <xf numFmtId="0" fontId="26" fillId="0" borderId="0" xfId="0" applyFont="1" applyBorder="1" applyAlignment="1">
      <alignment horizontal="center" vertical="center"/>
    </xf>
    <xf numFmtId="0" fontId="16" fillId="0" borderId="0" xfId="0" applyFont="1" applyAlignment="1">
      <alignment vertical="center" shrinkToFit="1"/>
    </xf>
    <xf numFmtId="0" fontId="17" fillId="0" borderId="0" xfId="0" applyFont="1" applyAlignment="1">
      <alignment vertical="center" shrinkToFit="1"/>
    </xf>
    <xf numFmtId="0" fontId="29" fillId="2" borderId="12" xfId="0" applyFont="1" applyFill="1" applyBorder="1" applyAlignment="1">
      <alignment horizontal="center" vertical="center" shrinkToFit="1"/>
    </xf>
    <xf numFmtId="0" fontId="17" fillId="0" borderId="4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0" fontId="21" fillId="0" borderId="0" xfId="0" applyFont="1" applyBorder="1" applyAlignment="1">
      <alignment horizontal="center" vertical="center" shrinkToFit="1"/>
    </xf>
    <xf numFmtId="0" fontId="15" fillId="9" borderId="12" xfId="0" applyFont="1" applyFill="1" applyBorder="1" applyAlignment="1">
      <alignment horizontal="center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22" fillId="0" borderId="0" xfId="0" applyFont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17" fillId="0" borderId="4" xfId="0" applyFont="1" applyBorder="1" applyAlignment="1">
      <alignment horizontal="left" vertical="center" shrinkToFit="1"/>
    </xf>
    <xf numFmtId="0" fontId="17" fillId="0" borderId="0" xfId="0" applyFont="1" applyBorder="1" applyAlignment="1">
      <alignment horizontal="left" vertical="center" shrinkToFit="1"/>
    </xf>
    <xf numFmtId="0" fontId="17" fillId="0" borderId="4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shrinkToFit="1"/>
    </xf>
    <xf numFmtId="0" fontId="17" fillId="0" borderId="3" xfId="0" applyFont="1" applyBorder="1" applyAlignment="1">
      <alignment horizontal="center" vertical="center" shrinkToFit="1"/>
    </xf>
    <xf numFmtId="6" fontId="22" fillId="0" borderId="0" xfId="3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16" fillId="0" borderId="9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shrinkToFit="1"/>
    </xf>
    <xf numFmtId="0" fontId="16" fillId="0" borderId="10" xfId="0" applyFont="1" applyBorder="1" applyAlignment="1">
      <alignment horizontal="center" vertical="center" shrinkToFit="1"/>
    </xf>
    <xf numFmtId="0" fontId="16" fillId="0" borderId="6" xfId="0" applyFont="1" applyBorder="1" applyAlignment="1">
      <alignment horizontal="center" vertical="center" shrinkToFit="1"/>
    </xf>
    <xf numFmtId="0" fontId="16" fillId="0" borderId="7" xfId="0" applyFont="1" applyBorder="1" applyAlignment="1">
      <alignment horizontal="center" vertical="center" shrinkToFit="1"/>
    </xf>
    <xf numFmtId="0" fontId="16" fillId="0" borderId="8" xfId="0" applyFont="1" applyBorder="1" applyAlignment="1">
      <alignment horizontal="center" vertical="center" shrinkToFit="1"/>
    </xf>
    <xf numFmtId="0" fontId="21" fillId="0" borderId="2" xfId="0" applyFont="1" applyBorder="1" applyAlignment="1">
      <alignment horizontal="left" vertical="center"/>
    </xf>
    <xf numFmtId="0" fontId="21" fillId="0" borderId="3" xfId="0" applyFont="1" applyBorder="1" applyAlignment="1">
      <alignment horizontal="left" vertical="center"/>
    </xf>
    <xf numFmtId="49" fontId="21" fillId="0" borderId="2" xfId="0" applyNumberFormat="1" applyFont="1" applyBorder="1" applyAlignment="1">
      <alignment horizontal="left" vertical="center"/>
    </xf>
    <xf numFmtId="0" fontId="21" fillId="0" borderId="2" xfId="0" applyNumberFormat="1" applyFont="1" applyBorder="1" applyAlignment="1">
      <alignment horizontal="left" vertical="center"/>
    </xf>
    <xf numFmtId="0" fontId="17" fillId="0" borderId="11" xfId="0" applyFont="1" applyBorder="1" applyAlignment="1">
      <alignment horizontal="center" vertical="center" wrapText="1"/>
    </xf>
    <xf numFmtId="0" fontId="16" fillId="0" borderId="4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shrinkToFit="1"/>
    </xf>
    <xf numFmtId="0" fontId="21" fillId="0" borderId="2" xfId="0" applyFont="1" applyBorder="1" applyAlignment="1">
      <alignment horizontal="center" vertical="center" shrinkToFit="1"/>
    </xf>
    <xf numFmtId="0" fontId="19" fillId="0" borderId="0" xfId="0" applyFont="1" applyAlignment="1">
      <alignment horizontal="right" vertical="center" shrinkToFit="1"/>
    </xf>
    <xf numFmtId="0" fontId="19" fillId="0" borderId="7" xfId="0" applyFont="1" applyBorder="1" applyAlignment="1">
      <alignment horizontal="right" vertical="center" shrinkToFi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10" xfId="0" applyFont="1" applyBorder="1" applyAlignment="1">
      <alignment horizontal="left" vertical="center"/>
    </xf>
    <xf numFmtId="0" fontId="19" fillId="0" borderId="7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shrinkToFit="1"/>
    </xf>
    <xf numFmtId="0" fontId="17" fillId="0" borderId="14" xfId="0" applyFont="1" applyBorder="1" applyAlignment="1">
      <alignment horizontal="center" vertical="center" shrinkToFit="1"/>
    </xf>
    <xf numFmtId="0" fontId="17" fillId="0" borderId="15" xfId="0" applyFont="1" applyBorder="1" applyAlignment="1">
      <alignment horizontal="center" vertical="center" shrinkToFit="1"/>
    </xf>
    <xf numFmtId="0" fontId="17" fillId="0" borderId="16" xfId="0" applyFont="1" applyBorder="1" applyAlignment="1">
      <alignment horizontal="center" vertical="center" shrinkToFit="1"/>
    </xf>
    <xf numFmtId="0" fontId="17" fillId="0" borderId="17" xfId="0" applyFont="1" applyBorder="1" applyAlignment="1">
      <alignment horizontal="center" vertical="center" shrinkToFit="1"/>
    </xf>
    <xf numFmtId="0" fontId="17" fillId="0" borderId="18" xfId="0" applyFont="1" applyBorder="1" applyAlignment="1">
      <alignment horizontal="center" vertical="center" shrinkToFit="1"/>
    </xf>
    <xf numFmtId="0" fontId="17" fillId="0" borderId="2" xfId="0" applyFont="1" applyBorder="1" applyAlignment="1">
      <alignment horizontal="distributed" vertical="center"/>
    </xf>
    <xf numFmtId="0" fontId="28" fillId="0" borderId="1" xfId="0" applyFont="1" applyBorder="1" applyAlignment="1" applyProtection="1">
      <alignment horizontal="center" vertical="center" shrinkToFit="1"/>
      <protection locked="0"/>
    </xf>
    <xf numFmtId="0" fontId="28" fillId="0" borderId="2" xfId="0" applyFont="1" applyBorder="1" applyAlignment="1" applyProtection="1">
      <alignment horizontal="center" vertical="center" shrinkToFit="1"/>
      <protection locked="0"/>
    </xf>
    <xf numFmtId="0" fontId="28" fillId="0" borderId="3" xfId="0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22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7" fillId="0" borderId="36" xfId="0" applyFont="1" applyBorder="1" applyAlignment="1">
      <alignment horizontal="center" vertical="center" wrapText="1" shrinkToFit="1"/>
    </xf>
    <xf numFmtId="0" fontId="17" fillId="0" borderId="7" xfId="0" applyFont="1" applyBorder="1" applyAlignment="1">
      <alignment horizontal="center" vertical="center" shrinkToFit="1"/>
    </xf>
    <xf numFmtId="0" fontId="17" fillId="0" borderId="8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 shrinkToFit="1"/>
    </xf>
    <xf numFmtId="58" fontId="25" fillId="4" borderId="6" xfId="0" applyNumberFormat="1" applyFont="1" applyFill="1" applyBorder="1" applyAlignment="1">
      <alignment horizontal="center" vertical="center" shrinkToFit="1"/>
    </xf>
    <xf numFmtId="0" fontId="25" fillId="4" borderId="7" xfId="0" applyFont="1" applyFill="1" applyBorder="1" applyAlignment="1">
      <alignment horizontal="center" vertical="center" shrinkToFit="1"/>
    </xf>
    <xf numFmtId="0" fontId="25" fillId="4" borderId="30" xfId="0" applyFont="1" applyFill="1" applyBorder="1" applyAlignment="1">
      <alignment horizontal="center" vertical="center" shrinkToFit="1"/>
    </xf>
    <xf numFmtId="0" fontId="17" fillId="0" borderId="34" xfId="0" applyFont="1" applyBorder="1" applyAlignment="1">
      <alignment horizontal="center" vertical="center" shrinkToFit="1"/>
    </xf>
    <xf numFmtId="0" fontId="25" fillId="4" borderId="35" xfId="0" applyFont="1" applyFill="1" applyBorder="1" applyAlignment="1">
      <alignment horizontal="center" vertical="center" shrinkToFit="1"/>
    </xf>
    <xf numFmtId="0" fontId="25" fillId="4" borderId="17" xfId="0" applyFont="1" applyFill="1" applyBorder="1" applyAlignment="1">
      <alignment horizontal="center" vertical="center" shrinkToFit="1"/>
    </xf>
    <xf numFmtId="0" fontId="25" fillId="4" borderId="18" xfId="0" applyFont="1" applyFill="1" applyBorder="1" applyAlignment="1">
      <alignment horizontal="center" vertical="center" shrinkToFit="1"/>
    </xf>
    <xf numFmtId="0" fontId="17" fillId="0" borderId="37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 shrinkToFit="1"/>
    </xf>
    <xf numFmtId="0" fontId="21" fillId="0" borderId="21" xfId="0" applyFont="1" applyBorder="1" applyAlignment="1">
      <alignment horizontal="center" vertical="center" shrinkToFit="1"/>
    </xf>
    <xf numFmtId="0" fontId="21" fillId="0" borderId="22" xfId="0" applyFont="1" applyBorder="1" applyAlignment="1">
      <alignment horizontal="center" vertical="center" shrinkToFit="1"/>
    </xf>
    <xf numFmtId="0" fontId="21" fillId="0" borderId="31" xfId="0" applyFont="1" applyBorder="1" applyAlignment="1">
      <alignment horizontal="center" vertical="center" shrinkToFit="1"/>
    </xf>
    <xf numFmtId="0" fontId="21" fillId="0" borderId="0" xfId="0" applyFont="1" applyBorder="1" applyAlignment="1">
      <alignment horizontal="center" vertical="center" shrinkToFit="1"/>
    </xf>
    <xf numFmtId="0" fontId="21" fillId="0" borderId="10" xfId="0" applyFont="1" applyBorder="1" applyAlignment="1">
      <alignment horizontal="center" vertical="center" shrinkToFit="1"/>
    </xf>
    <xf numFmtId="0" fontId="21" fillId="0" borderId="25" xfId="0" applyFont="1" applyBorder="1" applyAlignment="1">
      <alignment horizontal="center" vertical="center" shrinkToFit="1"/>
    </xf>
    <xf numFmtId="0" fontId="21" fillId="0" borderId="26" xfId="0" applyFont="1" applyBorder="1" applyAlignment="1">
      <alignment horizontal="center" vertical="center" shrinkToFit="1"/>
    </xf>
    <xf numFmtId="0" fontId="21" fillId="0" borderId="27" xfId="0" applyFont="1" applyBorder="1" applyAlignment="1">
      <alignment horizontal="center" vertical="center" shrinkToFit="1"/>
    </xf>
    <xf numFmtId="58" fontId="23" fillId="4" borderId="23" xfId="0" applyNumberFormat="1" applyFont="1" applyFill="1" applyBorder="1" applyAlignment="1">
      <alignment horizontal="center" vertical="center"/>
    </xf>
    <xf numFmtId="58" fontId="23" fillId="4" borderId="21" xfId="0" applyNumberFormat="1" applyFont="1" applyFill="1" applyBorder="1" applyAlignment="1">
      <alignment horizontal="center" vertical="center"/>
    </xf>
    <xf numFmtId="58" fontId="23" fillId="4" borderId="24" xfId="0" applyNumberFormat="1" applyFont="1" applyFill="1" applyBorder="1" applyAlignment="1">
      <alignment horizontal="center" vertical="center"/>
    </xf>
    <xf numFmtId="58" fontId="23" fillId="4" borderId="6" xfId="0" applyNumberFormat="1" applyFont="1" applyFill="1" applyBorder="1" applyAlignment="1">
      <alignment horizontal="center" vertical="center"/>
    </xf>
    <xf numFmtId="58" fontId="23" fillId="4" borderId="7" xfId="0" applyNumberFormat="1" applyFont="1" applyFill="1" applyBorder="1" applyAlignment="1">
      <alignment horizontal="center" vertical="center"/>
    </xf>
    <xf numFmtId="58" fontId="23" fillId="4" borderId="30" xfId="0" applyNumberFormat="1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32" fillId="4" borderId="4" xfId="0" applyFont="1" applyFill="1" applyBorder="1" applyAlignment="1">
      <alignment horizontal="center" vertical="center"/>
    </xf>
    <xf numFmtId="0" fontId="32" fillId="4" borderId="32" xfId="0" applyFont="1" applyFill="1" applyBorder="1" applyAlignment="1">
      <alignment horizontal="center" vertical="center"/>
    </xf>
    <xf numFmtId="0" fontId="32" fillId="4" borderId="26" xfId="0" applyFont="1" applyFill="1" applyBorder="1" applyAlignment="1">
      <alignment horizontal="center" vertical="center"/>
    </xf>
    <xf numFmtId="0" fontId="32" fillId="4" borderId="29" xfId="0" applyFont="1" applyFill="1" applyBorder="1" applyAlignment="1">
      <alignment horizontal="center" vertical="center"/>
    </xf>
    <xf numFmtId="0" fontId="31" fillId="4" borderId="35" xfId="0" applyFont="1" applyFill="1" applyBorder="1" applyAlignment="1">
      <alignment horizontal="center" vertical="center" shrinkToFit="1"/>
    </xf>
    <xf numFmtId="0" fontId="31" fillId="4" borderId="17" xfId="0" applyFont="1" applyFill="1" applyBorder="1" applyAlignment="1">
      <alignment horizontal="center" vertical="center" shrinkToFit="1"/>
    </xf>
    <xf numFmtId="0" fontId="31" fillId="4" borderId="18" xfId="0" applyFont="1" applyFill="1" applyBorder="1" applyAlignment="1">
      <alignment horizontal="center" vertical="center" shrinkToFit="1"/>
    </xf>
    <xf numFmtId="0" fontId="17" fillId="10" borderId="13" xfId="0" applyFont="1" applyFill="1" applyBorder="1" applyAlignment="1">
      <alignment horizontal="center" vertical="center" shrinkToFit="1"/>
    </xf>
    <xf numFmtId="0" fontId="17" fillId="10" borderId="14" xfId="0" applyFont="1" applyFill="1" applyBorder="1" applyAlignment="1">
      <alignment horizontal="center" vertical="center" shrinkToFit="1"/>
    </xf>
    <xf numFmtId="0" fontId="17" fillId="10" borderId="15" xfId="0" applyFont="1" applyFill="1" applyBorder="1" applyAlignment="1">
      <alignment horizontal="center" vertical="center" shrinkToFit="1"/>
    </xf>
    <xf numFmtId="58" fontId="17" fillId="10" borderId="19" xfId="0" applyNumberFormat="1" applyFont="1" applyFill="1" applyBorder="1" applyAlignment="1">
      <alignment horizontal="center" vertical="center" shrinkToFit="1"/>
    </xf>
    <xf numFmtId="58" fontId="17" fillId="10" borderId="2" xfId="0" applyNumberFormat="1" applyFont="1" applyFill="1" applyBorder="1" applyAlignment="1">
      <alignment horizontal="center" vertical="center" shrinkToFit="1"/>
    </xf>
    <xf numFmtId="58" fontId="17" fillId="10" borderId="33" xfId="0" applyNumberFormat="1" applyFont="1" applyFill="1" applyBorder="1" applyAlignment="1">
      <alignment horizontal="center" vertical="center" shrinkToFit="1"/>
    </xf>
    <xf numFmtId="0" fontId="17" fillId="0" borderId="37" xfId="0" applyFont="1" applyBorder="1" applyAlignment="1">
      <alignment horizontal="center" vertical="center"/>
    </xf>
    <xf numFmtId="0" fontId="16" fillId="10" borderId="16" xfId="0" applyFont="1" applyFill="1" applyBorder="1" applyAlignment="1">
      <alignment horizontal="center" vertical="center" shrinkToFit="1"/>
    </xf>
    <xf numFmtId="0" fontId="16" fillId="10" borderId="34" xfId="0" applyFont="1" applyFill="1" applyBorder="1" applyAlignment="1">
      <alignment horizontal="center" vertical="center" shrinkToFit="1"/>
    </xf>
    <xf numFmtId="0" fontId="30" fillId="4" borderId="35" xfId="0" applyFont="1" applyFill="1" applyBorder="1" applyAlignment="1">
      <alignment horizontal="center" vertical="center" shrinkToFit="1"/>
    </xf>
    <xf numFmtId="0" fontId="30" fillId="4" borderId="17" xfId="0" applyFont="1" applyFill="1" applyBorder="1" applyAlignment="1">
      <alignment horizontal="center" vertical="center" shrinkToFit="1"/>
    </xf>
    <xf numFmtId="0" fontId="30" fillId="4" borderId="18" xfId="0" applyFont="1" applyFill="1" applyBorder="1" applyAlignment="1">
      <alignment horizontal="center" vertical="center" shrinkToFit="1"/>
    </xf>
    <xf numFmtId="0" fontId="17" fillId="0" borderId="36" xfId="0" applyFont="1" applyBorder="1" applyAlignment="1">
      <alignment horizontal="center" vertical="center" shrinkToFit="1"/>
    </xf>
    <xf numFmtId="58" fontId="17" fillId="0" borderId="6" xfId="0" applyNumberFormat="1" applyFont="1" applyBorder="1" applyAlignment="1">
      <alignment horizontal="center" vertical="center" shrinkToFit="1"/>
    </xf>
    <xf numFmtId="0" fontId="17" fillId="0" borderId="30" xfId="0" applyFont="1" applyBorder="1" applyAlignment="1">
      <alignment horizontal="center" vertical="center" shrinkToFit="1"/>
    </xf>
    <xf numFmtId="58" fontId="24" fillId="4" borderId="6" xfId="0" applyNumberFormat="1" applyFont="1" applyFill="1" applyBorder="1" applyAlignment="1">
      <alignment horizontal="center" vertical="center" shrinkToFit="1"/>
    </xf>
    <xf numFmtId="0" fontId="24" fillId="4" borderId="7" xfId="0" applyFont="1" applyFill="1" applyBorder="1" applyAlignment="1">
      <alignment horizontal="center" vertical="center" shrinkToFit="1"/>
    </xf>
    <xf numFmtId="0" fontId="24" fillId="4" borderId="30" xfId="0" applyFont="1" applyFill="1" applyBorder="1" applyAlignment="1">
      <alignment horizontal="center" vertical="center" shrinkToFit="1"/>
    </xf>
    <xf numFmtId="0" fontId="17" fillId="0" borderId="11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</cellXfs>
  <cellStyles count="4">
    <cellStyle name="通貨" xfId="3" builtinId="7"/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8317;&#36794;&#20013;&#23398;&#26657;&#20107;&#21209;&#32113;&#25324;&#65404;&#65405;&#65411;&#65425;ver&#8544;\&#20351;&#29992;&#12288;&#28317;&#36794;&#20013;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  <sheetName val="使用　溝辺中VBA版ﾃﾞ-ﾀﾎﾞｯｸｽ"/>
      <sheetName val="20.育児休業手当金"/>
    </sheetNames>
    <sheetDataSet>
      <sheetData sheetId="0"/>
      <sheetData sheetId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</row>
        <row r="4">
          <cell r="C4" t="str">
            <v>Microsoft Excel2010-97/03 &amp; IME/ATOK</v>
          </cell>
          <cell r="G4" t="str">
            <v>愛称：つーるﾎﾞｯｸｽ　Ver18 Win7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42706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F8" t="str">
            <v>所長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L35" t="str">
            <v>5214，5215，5216</v>
          </cell>
        </row>
        <row r="36">
          <cell r="I36" t="str">
            <v>年金給付係</v>
          </cell>
          <cell r="L36" t="str">
            <v>5220，5221，5222</v>
          </cell>
        </row>
      </sheetData>
      <sheetData sheetId="2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 xml:space="preserve">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子1 19500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L10">
            <v>42636</v>
          </cell>
          <cell r="AM10">
            <v>42636</v>
          </cell>
          <cell r="AN10">
            <v>42581</v>
          </cell>
          <cell r="AO10">
            <v>42692</v>
          </cell>
          <cell r="AP10">
            <v>42693</v>
          </cell>
          <cell r="AQ10">
            <v>43000</v>
          </cell>
          <cell r="AS10" t="str">
            <v>第1子 扶養･児童手当受給　本人</v>
          </cell>
          <cell r="AT10" t="str">
            <v>中村  真</v>
          </cell>
          <cell r="AU10" t="str">
            <v>長女</v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 xml:space="preserve"> 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L15">
            <v>42811</v>
          </cell>
          <cell r="AM15">
            <v>42811</v>
          </cell>
          <cell r="AN15">
            <v>42756</v>
          </cell>
          <cell r="AO15">
            <v>42867</v>
          </cell>
          <cell r="AP15">
            <v>42868</v>
          </cell>
          <cell r="AQ15">
            <v>43175</v>
          </cell>
          <cell r="AS15" t="str">
            <v>第1子 扶養･児童手当受給　本人</v>
          </cell>
          <cell r="AT15" t="str">
            <v>和田</v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C18" t="str">
            <v xml:space="preserve"> 0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C20" t="str">
            <v xml:space="preserve"> 19500</v>
          </cell>
          <cell r="AD20" t="str">
            <v>車15分14.3㎞=　10,200</v>
          </cell>
          <cell r="AE20" t="str">
            <v>借家/57000･　27000</v>
          </cell>
          <cell r="AF20">
            <v>570703</v>
          </cell>
          <cell r="AG20">
            <v>42736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  <cell r="BD20" t="str">
            <v>優子/無職</v>
          </cell>
          <cell r="BE20" t="str">
            <v>渡瀬優子</v>
          </cell>
          <cell r="BF20" t="str">
            <v>ﾜﾀｾ　ﾕｳｺ</v>
          </cell>
          <cell r="BG20">
            <v>30251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L26" t="str">
            <v>臨時職員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066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338912</v>
          </cell>
          <cell r="AI55">
            <v>315300</v>
          </cell>
          <cell r="AJ55">
            <v>12612</v>
          </cell>
          <cell r="AK55">
            <v>41000</v>
          </cell>
          <cell r="AL55">
            <v>42516</v>
          </cell>
          <cell r="AM55">
            <v>42502</v>
          </cell>
          <cell r="AN55">
            <v>42461</v>
          </cell>
          <cell r="AO55">
            <v>42558</v>
          </cell>
          <cell r="AP55">
            <v>42559</v>
          </cell>
          <cell r="AQ55">
            <v>42866</v>
          </cell>
          <cell r="AR55">
            <v>42825</v>
          </cell>
          <cell r="AS55" t="str">
            <v>第3子 扶養･児童手当受給　配偶者(夫)</v>
          </cell>
          <cell r="AT55" t="str">
            <v>薩摩　ほまれ</v>
          </cell>
          <cell r="AU55" t="str">
            <v>二男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315300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N24"/>
    </sheetView>
  </sheetViews>
  <sheetFormatPr defaultColWidth="2.625" defaultRowHeight="13.5" x14ac:dyDescent="0.1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22.25" style="2" customWidth="1"/>
    <col min="10" max="10" width="21.5" style="2" customWidth="1"/>
    <col min="11" max="11" width="11" style="2" customWidth="1"/>
    <col min="12" max="14" width="12.125" style="2" customWidth="1"/>
    <col min="15" max="15" width="3.75" style="2" customWidth="1"/>
    <col min="16" max="16384" width="2.625" style="2"/>
  </cols>
  <sheetData>
    <row r="1" spans="1:52" ht="3" customHeight="1" x14ac:dyDescent="0.15">
      <c r="A1" s="80"/>
      <c r="B1" s="81"/>
      <c r="C1" s="81"/>
      <c r="D1" s="81"/>
      <c r="E1" s="82"/>
      <c r="F1" s="78"/>
      <c r="G1" s="79"/>
      <c r="H1" s="83"/>
      <c r="I1" s="84"/>
      <c r="J1" s="85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 x14ac:dyDescent="0.15">
      <c r="A5" s="3"/>
      <c r="B5" s="3"/>
      <c r="C5" s="3"/>
      <c r="D5" s="86" t="str">
        <f>[1]基本ﾃﾞｰﾀ!$B$2</f>
        <v>☆ 学校事務統括システムⅡ XP～WIN7純正規版☆</v>
      </c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 x14ac:dyDescent="0.15">
      <c r="A6" s="3"/>
      <c r="B6" s="3"/>
      <c r="C6" s="3"/>
      <c r="D6" s="74" t="str">
        <f>[1]基本ﾃﾞｰﾀ!$C3</f>
        <v>Produce ： K.Saito/sub Produce M.Yamanokuchi　2002-2012 Saito Prodeuction</v>
      </c>
      <c r="E6" s="74"/>
      <c r="F6" s="74"/>
      <c r="G6" s="74"/>
      <c r="H6" s="74"/>
      <c r="I6" s="74"/>
      <c r="J6" s="87" t="s">
        <v>0</v>
      </c>
      <c r="K6" s="87"/>
      <c r="L6" s="87"/>
      <c r="M6" s="87"/>
      <c r="N6" s="87"/>
      <c r="O6" s="87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x14ac:dyDescent="0.15">
      <c r="A7" s="3"/>
      <c r="B7" s="3"/>
      <c r="C7" s="3"/>
      <c r="D7" s="74" t="str">
        <f>[1]基本ﾃﾞｰﾀ!$C4</f>
        <v>Microsoft Excel2010-97/03 &amp; IME/ATOK</v>
      </c>
      <c r="E7" s="74"/>
      <c r="F7" s="74"/>
      <c r="G7" s="74"/>
      <c r="H7" s="74"/>
      <c r="I7" s="74"/>
      <c r="J7" s="75" t="str">
        <f>[1]基本ﾃﾞｰﾀ!$G4</f>
        <v>愛称：つーるﾎﾞｯｸｽ　Ver18 Win7</v>
      </c>
      <c r="K7" s="75"/>
      <c r="L7" s="75"/>
      <c r="M7" s="75"/>
      <c r="N7" s="75"/>
      <c r="O7" s="75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 x14ac:dyDescent="0.15">
      <c r="A8" s="3"/>
      <c r="B8" s="3"/>
      <c r="C8" s="3"/>
      <c r="D8" s="74" t="str">
        <f>[1]基本ﾃﾞｰﾀ!$C5</f>
        <v>つーるﾎﾞｯｸｽ　VBA MACRO　Ver9.10　Vol5.30　XP/Win7共通版</v>
      </c>
      <c r="E8" s="74"/>
      <c r="F8" s="74"/>
      <c r="G8" s="74"/>
      <c r="H8" s="74"/>
      <c r="I8" s="74"/>
      <c r="J8" s="75" t="str">
        <f>[1]基本ﾃﾞｰﾀ!$G5</f>
        <v>OA研究委員会管理</v>
      </c>
      <c r="K8" s="75"/>
      <c r="L8" s="75"/>
      <c r="M8" s="75"/>
      <c r="N8" s="75"/>
      <c r="O8" s="75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 x14ac:dyDescent="0.15">
      <c r="A9" s="3"/>
      <c r="B9" s="3"/>
      <c r="C9" s="3"/>
      <c r="D9" s="7" t="s">
        <v>21</v>
      </c>
      <c r="E9" s="8" t="str">
        <f>[1]基本ﾃﾞｰﾀ!$D6</f>
        <v>霧島市教育委員会</v>
      </c>
      <c r="F9" s="9" t="str">
        <f>[1]基本ﾃﾞｰﾀ!$E6</f>
        <v>高田肥文</v>
      </c>
      <c r="G9" s="4"/>
      <c r="H9" s="4"/>
      <c r="I9" s="4"/>
      <c r="J9" s="72">
        <f>[1]基本ﾃﾞｰﾀ!$J5</f>
        <v>42706</v>
      </c>
      <c r="K9" s="73"/>
      <c r="L9" s="73"/>
      <c r="M9" s="73"/>
      <c r="N9" s="73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 x14ac:dyDescent="0.15">
      <c r="A10" s="3"/>
      <c r="B10" s="3"/>
      <c r="C10" s="3"/>
      <c r="D10" s="77" t="s">
        <v>2</v>
      </c>
      <c r="E10" s="77"/>
      <c r="F10" s="77"/>
      <c r="G10" s="77"/>
      <c r="H10" s="6"/>
      <c r="I10" s="68" t="str">
        <f>[1]基本ﾃﾞｰﾀ!$F7</f>
        <v>姶良・伊佐教育事務所</v>
      </c>
      <c r="J10" s="69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 x14ac:dyDescent="0.15">
      <c r="A11" s="3"/>
      <c r="B11" s="3"/>
      <c r="C11" s="3"/>
      <c r="D11" s="5">
        <v>1</v>
      </c>
      <c r="E11" s="5" t="s">
        <v>4</v>
      </c>
      <c r="F11" s="70" t="str">
        <f>[1]基本ﾃﾞｰﾀ!$D8</f>
        <v>霧島市立溝辺中学校</v>
      </c>
      <c r="G11" s="71"/>
      <c r="H11" s="71"/>
      <c r="I11" s="66" t="str">
        <f>[1]基本ﾃﾞｰﾀ!$F8</f>
        <v>所長</v>
      </c>
      <c r="J11" s="67"/>
      <c r="K11" s="67" t="str">
        <f>[1]基本ﾃﾞｰﾀ!$H8</f>
        <v>岩越　悟志</v>
      </c>
      <c r="L11" s="67"/>
      <c r="M11" s="67"/>
      <c r="N11" s="76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 x14ac:dyDescent="0.15">
      <c r="A12" s="3"/>
      <c r="B12" s="3"/>
      <c r="C12" s="3"/>
      <c r="D12" s="5">
        <v>2</v>
      </c>
      <c r="E12" s="5" t="s">
        <v>5</v>
      </c>
      <c r="F12" s="70" t="str">
        <f>[1]基本ﾃﾞｰﾀ!$D9</f>
        <v>溝辺中学校</v>
      </c>
      <c r="G12" s="71"/>
      <c r="H12" s="71"/>
      <c r="I12" s="12" t="str">
        <f>[1]基本ﾃﾞｰﾀ!$J7</f>
        <v>〒899-5212</v>
      </c>
      <c r="J12" s="13" t="str">
        <f>[1]基本ﾃﾞｰﾀ!$K7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 x14ac:dyDescent="0.15">
      <c r="A13" s="3"/>
      <c r="B13" s="3"/>
      <c r="C13" s="3"/>
      <c r="D13" s="5">
        <v>3</v>
      </c>
      <c r="E13" s="5" t="s">
        <v>6</v>
      </c>
      <c r="F13" s="70" t="str">
        <f>[1]基本ﾃﾞｰﾀ!$D10</f>
        <v>溝辺</v>
      </c>
      <c r="G13" s="71"/>
      <c r="H13" s="71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 x14ac:dyDescent="0.15">
      <c r="A14" s="3"/>
      <c r="B14" s="3"/>
      <c r="C14" s="3"/>
      <c r="D14" s="5">
        <v>4</v>
      </c>
      <c r="E14" s="5" t="s">
        <v>7</v>
      </c>
      <c r="F14" s="70" t="str">
        <f>[1]基本ﾃﾞｰﾀ!$D11</f>
        <v>霧島市溝辺町有川166</v>
      </c>
      <c r="G14" s="71"/>
      <c r="H14" s="71"/>
      <c r="I14" s="68" t="str">
        <f>[1]基本ﾃﾞｰﾀ!$F6</f>
        <v>鹿児島県 教育委員会</v>
      </c>
      <c r="J14" s="69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 x14ac:dyDescent="0.15">
      <c r="A15" s="3"/>
      <c r="B15" s="3"/>
      <c r="C15" s="3"/>
      <c r="D15" s="5">
        <v>5</v>
      </c>
      <c r="E15" s="5" t="s">
        <v>8</v>
      </c>
      <c r="F15" s="71" t="str">
        <f>[1]基本ﾃﾞｰﾀ!$D12</f>
        <v>米森　孝代</v>
      </c>
      <c r="G15" s="71"/>
      <c r="H15" s="71"/>
      <c r="I15" s="15" t="str">
        <f>[1]基本ﾃﾞｰﾀ!$J6</f>
        <v>〒890-8577</v>
      </c>
      <c r="J15" s="16" t="str">
        <f>[1]基本ﾃﾞｰﾀ!$K6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 x14ac:dyDescent="0.15">
      <c r="A16" s="3"/>
      <c r="B16" s="3"/>
      <c r="C16" s="3"/>
      <c r="D16" s="5">
        <v>6</v>
      </c>
      <c r="E16" s="5" t="s">
        <v>9</v>
      </c>
      <c r="F16" s="70" t="str">
        <f>[1]基本ﾃﾞｰﾀ!$D13</f>
        <v>28</v>
      </c>
      <c r="G16" s="71"/>
      <c r="H16" s="71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 x14ac:dyDescent="0.15">
      <c r="A17" s="3"/>
      <c r="B17" s="3"/>
      <c r="C17" s="3"/>
      <c r="D17" s="5">
        <v>7</v>
      </c>
      <c r="E17" s="5" t="s">
        <v>10</v>
      </c>
      <c r="F17" s="70" t="str">
        <f>[1]基本ﾃﾞｰﾀ!$D14</f>
        <v>01</v>
      </c>
      <c r="G17" s="71"/>
      <c r="H17" s="71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 x14ac:dyDescent="0.15">
      <c r="A18" s="3"/>
      <c r="B18" s="3"/>
      <c r="C18" s="3"/>
      <c r="D18" s="5">
        <v>8</v>
      </c>
      <c r="E18" s="5" t="s">
        <v>11</v>
      </c>
      <c r="F18" s="70" t="str">
        <f>[1]基本ﾃﾞｰﾀ!$D15</f>
        <v>10</v>
      </c>
      <c r="G18" s="71"/>
      <c r="H18" s="71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 x14ac:dyDescent="0.15">
      <c r="A19" s="3"/>
      <c r="B19" s="3"/>
      <c r="C19" s="3"/>
      <c r="D19" s="5">
        <v>9</v>
      </c>
      <c r="E19" s="5" t="s">
        <v>12</v>
      </c>
      <c r="F19" s="70" t="str">
        <f>[1]基本ﾃﾞｰﾀ!$D16</f>
        <v>03</v>
      </c>
      <c r="G19" s="71"/>
      <c r="H19" s="71"/>
      <c r="I19" s="68" t="str">
        <f>[1]基本ﾃﾞｰﾀ!$F$31</f>
        <v>公立学校共済組合　鹿児島支部</v>
      </c>
      <c r="J19" s="69"/>
      <c r="K19" s="10"/>
      <c r="L19" s="10" t="str">
        <f>[1]基本ﾃﾞｰﾀ!$J$31</f>
        <v>〒890-8577</v>
      </c>
      <c r="M19" s="64" t="str">
        <f>[1]基本ﾃﾞｰﾀ!$K$31</f>
        <v>鹿児島市鴨池新町10-1</v>
      </c>
      <c r="N19" s="65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 x14ac:dyDescent="0.15">
      <c r="A20" s="3"/>
      <c r="B20" s="3"/>
      <c r="C20" s="3"/>
      <c r="D20" s="5">
        <v>10</v>
      </c>
      <c r="E20" s="5" t="s">
        <v>13</v>
      </c>
      <c r="F20" s="70" t="str">
        <f>[1]基本ﾃﾞｰﾀ!$D17</f>
        <v>01</v>
      </c>
      <c r="G20" s="71"/>
      <c r="H20" s="71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 x14ac:dyDescent="0.15">
      <c r="A21" s="3"/>
      <c r="B21" s="3"/>
      <c r="C21" s="3"/>
      <c r="D21" s="5">
        <v>11</v>
      </c>
      <c r="E21" s="5" t="s">
        <v>14</v>
      </c>
      <c r="F21" s="70" t="str">
        <f>[1]基本ﾃﾞｰﾀ!$D18</f>
        <v>09</v>
      </c>
      <c r="G21" s="71"/>
      <c r="H21" s="71"/>
      <c r="I21" s="66" t="str">
        <f>[1]基本ﾃﾞｰﾀ!$F$33</f>
        <v>鹿児島県教育庁  内</v>
      </c>
      <c r="J21" s="67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59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 x14ac:dyDescent="0.15">
      <c r="A22" s="3"/>
      <c r="B22" s="3"/>
      <c r="C22" s="3"/>
      <c r="D22" s="5">
        <v>12</v>
      </c>
      <c r="E22" s="5" t="s">
        <v>15</v>
      </c>
      <c r="F22" s="70" t="str">
        <f>[1]基本ﾃﾞｰﾀ!$D19</f>
        <v>02</v>
      </c>
      <c r="G22" s="71"/>
      <c r="H22" s="71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60" t="str">
        <f>[1]基本ﾃﾞｰﾀ!$L$34</f>
        <v>5217，5218，5219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 x14ac:dyDescent="0.15">
      <c r="A23" s="3"/>
      <c r="B23" s="3"/>
      <c r="C23" s="3"/>
      <c r="D23" s="5">
        <v>13</v>
      </c>
      <c r="E23" s="5" t="s">
        <v>16</v>
      </c>
      <c r="F23" s="70" t="str">
        <f>[1]基本ﾃﾞｰﾀ!$D20</f>
        <v>440710</v>
      </c>
      <c r="G23" s="71"/>
      <c r="H23" s="71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60" t="str">
        <f>[1]基本ﾃﾞｰﾀ!$L$35</f>
        <v>5214，5215，5216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 x14ac:dyDescent="0.15">
      <c r="A24" s="3"/>
      <c r="B24" s="3"/>
      <c r="C24" s="3"/>
      <c r="D24" s="5">
        <v>14</v>
      </c>
      <c r="E24" s="5" t="s">
        <v>17</v>
      </c>
      <c r="F24" s="70" t="str">
        <f>[1]基本ﾃﾞｰﾀ!$D21</f>
        <v>899-6401</v>
      </c>
      <c r="G24" s="71"/>
      <c r="H24" s="71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61" t="str">
        <f>[1]基本ﾃﾞｰﾀ!$L$36</f>
        <v>5220，5221，5222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 x14ac:dyDescent="0.15">
      <c r="A25" s="3"/>
      <c r="B25" s="3"/>
      <c r="C25" s="3"/>
      <c r="D25" s="5">
        <v>15</v>
      </c>
      <c r="E25" s="5" t="s">
        <v>18</v>
      </c>
      <c r="F25" s="70" t="str">
        <f>[1]基本ﾃﾞｰﾀ!$D22</f>
        <v>0995-59-2006</v>
      </c>
      <c r="G25" s="71"/>
      <c r="H25" s="71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 x14ac:dyDescent="0.15">
      <c r="A26" s="3"/>
      <c r="B26" s="3"/>
      <c r="C26" s="3"/>
      <c r="D26" s="5">
        <v>16</v>
      </c>
      <c r="E26" s="5" t="s">
        <v>19</v>
      </c>
      <c r="F26" s="70" t="str">
        <f>[1]基本ﾃﾞｰﾀ!$D23</f>
        <v>0995-59-3783</v>
      </c>
      <c r="G26" s="71"/>
      <c r="H26" s="71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 x14ac:dyDescent="0.15">
      <c r="A27" s="3"/>
      <c r="B27" s="3"/>
      <c r="C27" s="3"/>
      <c r="D27" s="5">
        <v>17</v>
      </c>
      <c r="E27" s="5"/>
      <c r="F27" s="70" t="str">
        <f>[1]基本ﾃﾞｰﾀ!$D24</f>
        <v>事務主幹</v>
      </c>
      <c r="G27" s="71"/>
      <c r="H27" s="71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 x14ac:dyDescent="0.15">
      <c r="A28" s="3"/>
      <c r="B28" s="3"/>
      <c r="C28" s="3"/>
      <c r="D28" s="5">
        <v>18</v>
      </c>
      <c r="E28" s="5"/>
      <c r="F28" s="70" t="str">
        <f>[1]基本ﾃﾞｰﾀ!$D25</f>
        <v>齋藤　勝範</v>
      </c>
      <c r="G28" s="71"/>
      <c r="H28" s="71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 x14ac:dyDescent="0.15">
      <c r="A29" s="3"/>
      <c r="B29" s="3"/>
      <c r="C29" s="3"/>
      <c r="D29" s="5">
        <v>19</v>
      </c>
      <c r="E29" s="5"/>
      <c r="F29" s="70">
        <f>[1]基本ﾃﾞｰﾀ!$D26</f>
        <v>0</v>
      </c>
      <c r="G29" s="71"/>
      <c r="H29" s="71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 x14ac:dyDescent="0.15">
      <c r="A30" s="3"/>
      <c r="B30" s="3"/>
      <c r="C30" s="3"/>
      <c r="D30" s="5">
        <v>20</v>
      </c>
      <c r="E30" s="5" t="s">
        <v>20</v>
      </c>
      <c r="F30" s="70">
        <f>[1]基本ﾃﾞｰﾀ!$D27</f>
        <v>0</v>
      </c>
      <c r="G30" s="71"/>
      <c r="H30" s="71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F13:H13"/>
    <mergeCell ref="F1:G1"/>
    <mergeCell ref="A1:E1"/>
    <mergeCell ref="H1:J1"/>
    <mergeCell ref="D5:O5"/>
    <mergeCell ref="J6:O6"/>
    <mergeCell ref="D6:I6"/>
    <mergeCell ref="F18:H18"/>
    <mergeCell ref="F17:H17"/>
    <mergeCell ref="D7:I7"/>
    <mergeCell ref="D8:I8"/>
    <mergeCell ref="J7:O7"/>
    <mergeCell ref="K11:N11"/>
    <mergeCell ref="D10:G10"/>
    <mergeCell ref="J8:O8"/>
    <mergeCell ref="I10:J10"/>
    <mergeCell ref="F16:H16"/>
    <mergeCell ref="F15:H15"/>
    <mergeCell ref="F11:H11"/>
    <mergeCell ref="F12:H12"/>
    <mergeCell ref="I11:J11"/>
    <mergeCell ref="F14:H14"/>
    <mergeCell ref="I14:J14"/>
    <mergeCell ref="M19:N19"/>
    <mergeCell ref="I21:J21"/>
    <mergeCell ref="I19:J19"/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EH49"/>
  <sheetViews>
    <sheetView tabSelected="1" zoomScale="75" zoomScaleNormal="75" workbookViewId="0">
      <pane xSplit="4" ySplit="12" topLeftCell="E13" activePane="bottomRight" state="frozen"/>
      <selection pane="topRight" activeCell="E1" sqref="E1"/>
      <selection pane="bottomLeft" activeCell="A13" sqref="A13"/>
      <selection pane="bottomRight" activeCell="AB50" sqref="AB50"/>
    </sheetView>
  </sheetViews>
  <sheetFormatPr defaultColWidth="2.625" defaultRowHeight="13.5" x14ac:dyDescent="0.15"/>
  <cols>
    <col min="4" max="4" width="6.125" customWidth="1"/>
    <col min="76" max="82" width="3.125" customWidth="1"/>
  </cols>
  <sheetData>
    <row r="1" spans="3:138" s="19" customFormat="1" ht="9" customHeight="1" x14ac:dyDescent="0.15">
      <c r="C1" s="18">
        <v>1</v>
      </c>
      <c r="N1" s="132"/>
      <c r="O1" s="132"/>
      <c r="P1" s="132"/>
      <c r="Q1" s="132"/>
      <c r="BH1"/>
      <c r="BI1"/>
      <c r="BJ1"/>
      <c r="BK1"/>
      <c r="BL1"/>
      <c r="BM1"/>
      <c r="BN1"/>
      <c r="BO1"/>
      <c r="BP1"/>
      <c r="BQ1"/>
      <c r="BR1"/>
      <c r="EH1" s="22"/>
    </row>
    <row r="2" spans="3:138" s="19" customFormat="1" ht="9" customHeight="1" x14ac:dyDescent="0.15">
      <c r="C2" s="18">
        <v>2</v>
      </c>
      <c r="BH2"/>
      <c r="BI2"/>
      <c r="BJ2"/>
      <c r="BK2"/>
      <c r="BL2"/>
      <c r="BM2"/>
      <c r="BN2"/>
      <c r="BO2"/>
      <c r="BP2"/>
      <c r="BQ2"/>
      <c r="BR2"/>
      <c r="EH2" s="22"/>
    </row>
    <row r="3" spans="3:138" s="19" customFormat="1" ht="9" customHeight="1" x14ac:dyDescent="0.15">
      <c r="C3" s="18">
        <v>3</v>
      </c>
      <c r="BH3"/>
      <c r="BI3"/>
      <c r="BJ3"/>
      <c r="BK3"/>
      <c r="BL3"/>
      <c r="BM3"/>
      <c r="BN3"/>
      <c r="BO3"/>
      <c r="BP3"/>
      <c r="BQ3"/>
      <c r="BR3"/>
      <c r="EH3" s="22"/>
    </row>
    <row r="4" spans="3:138" s="19" customFormat="1" ht="9" customHeight="1" x14ac:dyDescent="0.15">
      <c r="C4" s="18">
        <v>4</v>
      </c>
      <c r="BH4"/>
      <c r="BI4"/>
      <c r="BJ4"/>
      <c r="BK4"/>
      <c r="BL4"/>
      <c r="BM4"/>
      <c r="BN4"/>
      <c r="BO4"/>
      <c r="BP4"/>
      <c r="BQ4"/>
      <c r="BR4"/>
      <c r="EH4" s="22"/>
    </row>
    <row r="5" spans="3:138" s="19" customFormat="1" ht="9" customHeight="1" x14ac:dyDescent="0.15">
      <c r="C5" s="18">
        <v>5</v>
      </c>
      <c r="BH5"/>
      <c r="BI5"/>
      <c r="BJ5"/>
      <c r="BK5"/>
      <c r="BL5"/>
      <c r="BM5"/>
      <c r="BN5"/>
      <c r="BO5"/>
      <c r="BP5"/>
      <c r="BQ5"/>
      <c r="BR5"/>
      <c r="EH5" s="22"/>
    </row>
    <row r="6" spans="3:138" s="19" customFormat="1" ht="9" customHeight="1" x14ac:dyDescent="0.15">
      <c r="C6" s="18">
        <v>6</v>
      </c>
      <c r="BH6"/>
      <c r="BI6"/>
      <c r="BJ6"/>
      <c r="BK6"/>
      <c r="BL6"/>
      <c r="BM6"/>
      <c r="BN6"/>
      <c r="BO6"/>
      <c r="BP6"/>
      <c r="BQ6"/>
      <c r="BR6"/>
      <c r="EH6" s="22"/>
    </row>
    <row r="7" spans="3:138" s="19" customFormat="1" ht="14.25" thickBot="1" x14ac:dyDescent="0.2">
      <c r="C7" s="18">
        <v>7</v>
      </c>
      <c r="BH7"/>
      <c r="BI7"/>
      <c r="BJ7"/>
      <c r="BK7"/>
      <c r="BL7"/>
      <c r="BM7"/>
      <c r="BN7"/>
      <c r="BO7"/>
      <c r="BP7"/>
      <c r="BQ7"/>
      <c r="BR7"/>
      <c r="EH7" s="22"/>
    </row>
    <row r="8" spans="3:138" s="19" customFormat="1" ht="20.25" customHeight="1" x14ac:dyDescent="0.15">
      <c r="C8" s="18">
        <v>8</v>
      </c>
      <c r="D8" s="63" t="s">
        <v>65</v>
      </c>
      <c r="F8" s="54"/>
      <c r="G8" s="98" t="str">
        <f>IF($D9="","",(VLOOKUP($D9,[1]職員ﾃﾞｰﾀ!$B$6:$BG$106,7)))</f>
        <v xml:space="preserve">薩摩　隼人 </v>
      </c>
      <c r="H8" s="128"/>
      <c r="I8" s="128"/>
      <c r="J8" s="128"/>
      <c r="K8" s="128"/>
      <c r="L8" s="128"/>
      <c r="M8" s="99"/>
      <c r="N8" s="55"/>
      <c r="O8" s="145" t="s">
        <v>40</v>
      </c>
      <c r="P8" s="146"/>
      <c r="Q8" s="146"/>
      <c r="R8" s="146"/>
      <c r="S8" s="147"/>
      <c r="U8" s="175" t="s">
        <v>66</v>
      </c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7"/>
      <c r="AJ8" s="184">
        <v>42715</v>
      </c>
      <c r="AK8" s="185"/>
      <c r="AL8" s="185"/>
      <c r="AM8" s="185"/>
      <c r="AN8" s="185"/>
      <c r="AO8" s="185"/>
      <c r="AP8" s="185"/>
      <c r="AQ8" s="185"/>
      <c r="AR8" s="185"/>
      <c r="AS8" s="185"/>
      <c r="AT8" s="186"/>
      <c r="BH8"/>
      <c r="BI8"/>
      <c r="BJ8"/>
      <c r="BK8"/>
      <c r="BL8"/>
      <c r="BM8"/>
      <c r="BN8"/>
      <c r="BO8"/>
      <c r="BP8"/>
      <c r="BQ8"/>
      <c r="BR8"/>
      <c r="EH8" s="22"/>
    </row>
    <row r="9" spans="3:138" s="19" customFormat="1" ht="20.25" customHeight="1" thickBot="1" x14ac:dyDescent="0.2">
      <c r="C9" s="18">
        <v>9</v>
      </c>
      <c r="D9" s="56">
        <v>50</v>
      </c>
      <c r="F9" s="54"/>
      <c r="G9" s="152">
        <f>IF($D9="","",(VLOOKUP($D9,[1]職員ﾃﾞｰﾀ!$B$6:$BG$106,12)))</f>
        <v>123456</v>
      </c>
      <c r="H9" s="153"/>
      <c r="I9" s="153"/>
      <c r="J9" s="153"/>
      <c r="K9" s="154"/>
      <c r="L9" s="55"/>
      <c r="M9" s="55"/>
      <c r="N9" s="55"/>
      <c r="O9" s="148">
        <f>IF($D9="","",(VLOOKUP($D9,[1]職員ﾃﾞｰﾀ!$B$6:$BG$106,31)))</f>
        <v>450601</v>
      </c>
      <c r="P9" s="149"/>
      <c r="Q9" s="149"/>
      <c r="R9" s="149"/>
      <c r="S9" s="150"/>
      <c r="U9" s="178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80"/>
      <c r="AJ9" s="187"/>
      <c r="AK9" s="188"/>
      <c r="AL9" s="188"/>
      <c r="AM9" s="188"/>
      <c r="AN9" s="188"/>
      <c r="AO9" s="188"/>
      <c r="AP9" s="188"/>
      <c r="AQ9" s="188"/>
      <c r="AR9" s="188"/>
      <c r="AS9" s="188"/>
      <c r="AT9" s="189"/>
      <c r="BH9"/>
      <c r="BI9"/>
      <c r="BJ9"/>
      <c r="BK9"/>
      <c r="BL9"/>
      <c r="BM9"/>
      <c r="BN9"/>
      <c r="BO9"/>
      <c r="BP9"/>
      <c r="BQ9"/>
      <c r="BR9"/>
      <c r="EH9" s="22"/>
    </row>
    <row r="10" spans="3:138" s="19" customFormat="1" ht="20.25" customHeight="1" x14ac:dyDescent="0.15">
      <c r="C10" s="18">
        <v>10</v>
      </c>
      <c r="U10" s="178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80"/>
      <c r="AJ10" s="190" t="s">
        <v>47</v>
      </c>
      <c r="AK10" s="191"/>
      <c r="AL10" s="194">
        <v>281211</v>
      </c>
      <c r="AM10" s="194"/>
      <c r="AN10" s="194"/>
      <c r="AO10" s="194"/>
      <c r="AP10" s="194"/>
      <c r="AQ10" s="194"/>
      <c r="AR10" s="194"/>
      <c r="AS10" s="194"/>
      <c r="AT10" s="195"/>
      <c r="BH10"/>
      <c r="BI10"/>
      <c r="BJ10"/>
      <c r="BK10"/>
      <c r="BL10"/>
      <c r="BM10"/>
      <c r="BN10"/>
      <c r="BO10"/>
      <c r="BP10"/>
      <c r="BQ10"/>
      <c r="BR10"/>
      <c r="EH10" s="22"/>
    </row>
    <row r="11" spans="3:138" s="19" customFormat="1" ht="20.25" customHeight="1" thickBot="1" x14ac:dyDescent="0.2">
      <c r="C11" s="18"/>
      <c r="U11" s="181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3"/>
      <c r="AJ11" s="192"/>
      <c r="AK11" s="193"/>
      <c r="AL11" s="196"/>
      <c r="AM11" s="196"/>
      <c r="AN11" s="196"/>
      <c r="AO11" s="196"/>
      <c r="AP11" s="196"/>
      <c r="AQ11" s="196"/>
      <c r="AR11" s="196"/>
      <c r="AS11" s="196"/>
      <c r="AT11" s="197"/>
      <c r="BH11"/>
      <c r="BI11"/>
      <c r="BJ11"/>
      <c r="BK11"/>
      <c r="BL11"/>
      <c r="BM11"/>
      <c r="BN11"/>
      <c r="BO11"/>
      <c r="BP11"/>
      <c r="BQ11"/>
      <c r="BR11"/>
      <c r="EH11" s="22"/>
    </row>
    <row r="12" spans="3:138" s="19" customFormat="1" ht="9" customHeight="1" x14ac:dyDescent="0.15">
      <c r="C12" s="18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H12"/>
      <c r="BI12"/>
      <c r="BJ12"/>
      <c r="BK12"/>
      <c r="BL12"/>
      <c r="BM12"/>
      <c r="BN12"/>
      <c r="BO12"/>
      <c r="BP12"/>
      <c r="BQ12"/>
      <c r="BR12"/>
      <c r="EH12" s="22"/>
    </row>
    <row r="13" spans="3:138" s="19" customFormat="1" ht="9" customHeight="1" x14ac:dyDescent="0.15">
      <c r="C13" s="18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24"/>
      <c r="AK13" s="24"/>
      <c r="AL13" s="53"/>
      <c r="AM13" s="53"/>
      <c r="AN13" s="53"/>
      <c r="AO13" s="53"/>
      <c r="AP13" s="53"/>
      <c r="AQ13" s="53"/>
      <c r="AR13" s="53"/>
      <c r="AS13" s="53"/>
      <c r="AT13" s="53"/>
      <c r="BH13"/>
      <c r="BI13"/>
      <c r="BJ13"/>
      <c r="BK13"/>
      <c r="BL13"/>
      <c r="BM13"/>
      <c r="BN13"/>
      <c r="BO13"/>
      <c r="BP13"/>
      <c r="BQ13"/>
      <c r="BR13"/>
      <c r="EH13" s="22"/>
    </row>
    <row r="14" spans="3:138" s="19" customFormat="1" x14ac:dyDescent="0.15">
      <c r="C14" s="18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8"/>
      <c r="AM14" s="155" t="s">
        <v>22</v>
      </c>
      <c r="AN14" s="156"/>
      <c r="AO14" s="156"/>
      <c r="AP14" s="156"/>
      <c r="AQ14" s="156"/>
      <c r="AR14" s="157"/>
      <c r="BH14"/>
      <c r="BI14"/>
      <c r="BJ14"/>
      <c r="BK14"/>
      <c r="BL14"/>
      <c r="BM14"/>
      <c r="BN14"/>
      <c r="BO14"/>
      <c r="BP14"/>
      <c r="BQ14"/>
      <c r="BR14"/>
      <c r="EH14" s="22"/>
    </row>
    <row r="15" spans="3:138" s="19" customFormat="1" ht="23.25" customHeight="1" x14ac:dyDescent="0.15">
      <c r="C15" s="25"/>
      <c r="E15" s="26"/>
      <c r="F15" s="49"/>
      <c r="G15" s="49"/>
      <c r="H15" s="49"/>
      <c r="I15" s="49"/>
      <c r="J15" s="49"/>
      <c r="K15" s="49"/>
      <c r="L15" s="49"/>
      <c r="M15" s="49"/>
      <c r="N15" s="130" t="s">
        <v>63</v>
      </c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3" t="s">
        <v>41</v>
      </c>
      <c r="AE15" s="133"/>
      <c r="AF15" s="133"/>
      <c r="AG15" s="133"/>
      <c r="AH15" s="133"/>
      <c r="AI15" s="133"/>
      <c r="AJ15" s="133"/>
      <c r="AK15" s="133"/>
      <c r="AL15" s="134"/>
      <c r="AM15" s="104" t="s">
        <v>23</v>
      </c>
      <c r="AN15" s="105"/>
      <c r="AO15" s="105"/>
      <c r="AP15" s="105"/>
      <c r="AQ15" s="105"/>
      <c r="AR15" s="106"/>
      <c r="BH15"/>
      <c r="BI15"/>
      <c r="BJ15"/>
      <c r="BK15"/>
      <c r="BL15"/>
      <c r="BM15"/>
      <c r="BN15"/>
      <c r="BO15"/>
      <c r="BP15"/>
      <c r="BQ15"/>
      <c r="BR15"/>
      <c r="EH15" s="22"/>
    </row>
    <row r="16" spans="3:138" s="19" customFormat="1" ht="23.25" customHeight="1" x14ac:dyDescent="0.15">
      <c r="C16" s="18"/>
      <c r="D16" s="26"/>
      <c r="E16" s="26"/>
      <c r="F16" s="49"/>
      <c r="G16" s="49"/>
      <c r="H16" s="49"/>
      <c r="I16" s="49"/>
      <c r="J16" s="49"/>
      <c r="K16" s="49"/>
      <c r="L16" s="49"/>
      <c r="M16" s="49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3"/>
      <c r="AE16" s="133"/>
      <c r="AF16" s="133"/>
      <c r="AG16" s="133"/>
      <c r="AH16" s="133"/>
      <c r="AI16" s="133"/>
      <c r="AJ16" s="133"/>
      <c r="AK16" s="133"/>
      <c r="AL16" s="134"/>
      <c r="AM16" s="107"/>
      <c r="AN16" s="108"/>
      <c r="AO16" s="108"/>
      <c r="AP16" s="108"/>
      <c r="AQ16" s="108"/>
      <c r="AR16" s="109"/>
      <c r="BH16"/>
      <c r="BI16"/>
      <c r="BJ16"/>
      <c r="BK16"/>
      <c r="BL16"/>
      <c r="BM16"/>
      <c r="BN16"/>
      <c r="BO16"/>
      <c r="BP16"/>
      <c r="BQ16"/>
      <c r="BR16"/>
      <c r="EH16" s="22"/>
    </row>
    <row r="17" spans="3:138" s="19" customFormat="1" ht="23.25" customHeight="1" x14ac:dyDescent="0.15">
      <c r="C17" s="18"/>
      <c r="D17" s="26"/>
      <c r="E17" s="27"/>
      <c r="F17" s="50"/>
      <c r="G17" s="50"/>
      <c r="H17" s="50"/>
      <c r="I17" s="50"/>
      <c r="J17" s="50"/>
      <c r="K17" s="50"/>
      <c r="L17" s="50"/>
      <c r="M17" s="5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3"/>
      <c r="AE17" s="133"/>
      <c r="AF17" s="133"/>
      <c r="AG17" s="133"/>
      <c r="AH17" s="133"/>
      <c r="AI17" s="133"/>
      <c r="AJ17" s="133"/>
      <c r="AK17" s="133"/>
      <c r="AL17" s="134"/>
      <c r="AM17" s="107"/>
      <c r="AN17" s="108"/>
      <c r="AO17" s="108"/>
      <c r="AP17" s="108"/>
      <c r="AQ17" s="108"/>
      <c r="AR17" s="109"/>
      <c r="BH17"/>
      <c r="BI17"/>
      <c r="BJ17"/>
      <c r="BK17"/>
      <c r="BL17"/>
      <c r="BM17"/>
      <c r="BN17"/>
      <c r="BO17"/>
      <c r="BP17"/>
      <c r="BQ17"/>
      <c r="BR17"/>
      <c r="EH17" s="22"/>
    </row>
    <row r="18" spans="3:138" s="19" customFormat="1" ht="23.25" customHeight="1" x14ac:dyDescent="0.15">
      <c r="C18" s="18"/>
      <c r="D18" s="26"/>
      <c r="E18" s="28"/>
      <c r="F18" s="51"/>
      <c r="G18" s="51"/>
      <c r="H18" s="51"/>
      <c r="I18" s="51"/>
      <c r="J18" s="51"/>
      <c r="K18" s="51"/>
      <c r="L18" s="51"/>
      <c r="M18" s="5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5"/>
      <c r="AE18" s="135"/>
      <c r="AF18" s="135"/>
      <c r="AG18" s="135"/>
      <c r="AH18" s="135"/>
      <c r="AI18" s="135"/>
      <c r="AJ18" s="135"/>
      <c r="AK18" s="135"/>
      <c r="AL18" s="136"/>
      <c r="AM18" s="110"/>
      <c r="AN18" s="111"/>
      <c r="AO18" s="111"/>
      <c r="AP18" s="111"/>
      <c r="AQ18" s="111"/>
      <c r="AR18" s="112"/>
      <c r="BH18"/>
      <c r="BI18"/>
      <c r="BJ18"/>
      <c r="BK18"/>
      <c r="BL18"/>
      <c r="BM18"/>
      <c r="BN18"/>
      <c r="BO18"/>
      <c r="BP18"/>
      <c r="BQ18"/>
      <c r="BR18"/>
      <c r="EH18" s="22"/>
    </row>
    <row r="19" spans="3:138" s="19" customFormat="1" ht="32.25" customHeight="1" x14ac:dyDescent="0.15">
      <c r="C19" s="18"/>
      <c r="D19" s="21"/>
      <c r="E19" s="117" t="s">
        <v>46</v>
      </c>
      <c r="F19" s="118"/>
      <c r="G19" s="118"/>
      <c r="H19" s="118"/>
      <c r="I19" s="118"/>
      <c r="J19" s="119"/>
      <c r="K19" s="29"/>
      <c r="L19" s="151" t="s">
        <v>42</v>
      </c>
      <c r="M19" s="151"/>
      <c r="N19" s="151"/>
      <c r="O19" s="151"/>
      <c r="P19" s="33"/>
      <c r="Q19" s="29"/>
      <c r="R19" s="113" t="str">
        <f>G8</f>
        <v xml:space="preserve">薩摩　隼人 </v>
      </c>
      <c r="S19" s="113"/>
      <c r="T19" s="113"/>
      <c r="U19" s="113"/>
      <c r="V19" s="113"/>
      <c r="W19" s="113"/>
      <c r="X19" s="113"/>
      <c r="Y19" s="113"/>
      <c r="Z19" s="113"/>
      <c r="AA19" s="114"/>
      <c r="AB19" s="123" t="s">
        <v>24</v>
      </c>
      <c r="AC19" s="124"/>
      <c r="AD19" s="124"/>
      <c r="AE19" s="124"/>
      <c r="AF19" s="125"/>
      <c r="AG19" s="219" t="s">
        <v>50</v>
      </c>
      <c r="AH19" s="96"/>
      <c r="AI19" s="96"/>
      <c r="AJ19" s="96"/>
      <c r="AK19" s="96">
        <f>G9</f>
        <v>123456</v>
      </c>
      <c r="AL19" s="96"/>
      <c r="AM19" s="96"/>
      <c r="AN19" s="96"/>
      <c r="AO19" s="96"/>
      <c r="AP19" s="96"/>
      <c r="AQ19" s="96"/>
      <c r="AR19" s="222"/>
      <c r="BH19"/>
      <c r="BI19"/>
      <c r="BJ19"/>
      <c r="BK19"/>
      <c r="BL19"/>
      <c r="BM19"/>
      <c r="BN19"/>
      <c r="BO19"/>
      <c r="BP19"/>
      <c r="BQ19"/>
      <c r="BR19"/>
      <c r="EH19" s="22"/>
    </row>
    <row r="20" spans="3:138" s="19" customFormat="1" ht="32.25" customHeight="1" thickBot="1" x14ac:dyDescent="0.2">
      <c r="C20" s="18"/>
      <c r="D20" s="21"/>
      <c r="E20" s="120"/>
      <c r="F20" s="121"/>
      <c r="G20" s="121"/>
      <c r="H20" s="121"/>
      <c r="I20" s="121"/>
      <c r="J20" s="122"/>
      <c r="K20" s="29"/>
      <c r="L20" s="151" t="s">
        <v>43</v>
      </c>
      <c r="M20" s="151"/>
      <c r="N20" s="151"/>
      <c r="O20" s="151"/>
      <c r="P20" s="33"/>
      <c r="Q20" s="98" t="s">
        <v>25</v>
      </c>
      <c r="R20" s="128"/>
      <c r="S20" s="129" t="str">
        <f>MID($O$9,1,2)</f>
        <v>45</v>
      </c>
      <c r="T20" s="129"/>
      <c r="U20" s="30" t="s">
        <v>26</v>
      </c>
      <c r="V20" s="129" t="str">
        <f>MID($O$9,3,2)</f>
        <v>06</v>
      </c>
      <c r="W20" s="129"/>
      <c r="X20" s="30" t="s">
        <v>27</v>
      </c>
      <c r="Y20" s="129" t="str">
        <f>MID($O$9,5,2)</f>
        <v>01</v>
      </c>
      <c r="Z20" s="129"/>
      <c r="AA20" s="31" t="s">
        <v>28</v>
      </c>
      <c r="AB20" s="126"/>
      <c r="AC20" s="126"/>
      <c r="AD20" s="126"/>
      <c r="AE20" s="126"/>
      <c r="AF20" s="127"/>
      <c r="AG20" s="220"/>
      <c r="AH20" s="221"/>
      <c r="AI20" s="221"/>
      <c r="AJ20" s="221"/>
      <c r="AK20" s="221"/>
      <c r="AL20" s="221"/>
      <c r="AM20" s="221"/>
      <c r="AN20" s="221"/>
      <c r="AO20" s="221"/>
      <c r="AP20" s="221"/>
      <c r="AQ20" s="221"/>
      <c r="AR20" s="223"/>
      <c r="BH20"/>
      <c r="BI20"/>
      <c r="BJ20"/>
      <c r="BK20"/>
      <c r="BL20"/>
      <c r="BM20"/>
      <c r="BN20"/>
      <c r="BO20"/>
      <c r="BP20"/>
      <c r="BQ20"/>
      <c r="BR20"/>
      <c r="EH20" s="22"/>
    </row>
    <row r="21" spans="3:138" s="19" customFormat="1" ht="32.25" customHeight="1" x14ac:dyDescent="0.15">
      <c r="C21" s="18"/>
      <c r="D21" s="21"/>
      <c r="E21" s="117" t="s">
        <v>29</v>
      </c>
      <c r="F21" s="118"/>
      <c r="G21" s="118"/>
      <c r="H21" s="118"/>
      <c r="I21" s="118"/>
      <c r="J21" s="119"/>
      <c r="K21" s="29"/>
      <c r="L21" s="151" t="s">
        <v>44</v>
      </c>
      <c r="M21" s="151"/>
      <c r="N21" s="151"/>
      <c r="O21" s="151"/>
      <c r="P21" s="33"/>
      <c r="Q21" s="29"/>
      <c r="R21" s="115" t="str">
        <f>基本ｼｰﾄ!$F$11</f>
        <v>霧島市立溝辺中学校</v>
      </c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116"/>
      <c r="AQ21" s="116"/>
      <c r="AR21" s="33"/>
      <c r="AT21" s="201" t="s">
        <v>49</v>
      </c>
      <c r="AU21" s="202"/>
      <c r="AV21" s="202"/>
      <c r="AW21" s="202"/>
      <c r="AX21" s="202"/>
      <c r="AY21" s="202"/>
      <c r="AZ21" s="203"/>
      <c r="BM21"/>
      <c r="BR21" s="23"/>
      <c r="EH21" s="22"/>
    </row>
    <row r="22" spans="3:138" s="19" customFormat="1" ht="32.25" customHeight="1" x14ac:dyDescent="0.15">
      <c r="C22" s="18"/>
      <c r="D22" s="21"/>
      <c r="E22" s="120"/>
      <c r="F22" s="121"/>
      <c r="G22" s="121"/>
      <c r="H22" s="121"/>
      <c r="I22" s="121"/>
      <c r="J22" s="122"/>
      <c r="K22" s="29"/>
      <c r="L22" s="151" t="s">
        <v>45</v>
      </c>
      <c r="M22" s="151"/>
      <c r="N22" s="151"/>
      <c r="O22" s="151"/>
      <c r="P22" s="33"/>
      <c r="Q22" s="29"/>
      <c r="R22" s="115" t="str">
        <f>基本ｼｰﾄ!$F$14</f>
        <v>霧島市溝辺町有川166</v>
      </c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33"/>
      <c r="AT22" s="204">
        <f>IF($D$9="","",(VLOOKUP($D$9,[1]職員ﾃﾞｰﾀ!$B$6:$BG$106,38)))</f>
        <v>42502</v>
      </c>
      <c r="AU22" s="205"/>
      <c r="AV22" s="205"/>
      <c r="AW22" s="205"/>
      <c r="AX22" s="205"/>
      <c r="AY22" s="205"/>
      <c r="AZ22" s="206"/>
      <c r="EH22" s="22"/>
    </row>
    <row r="23" spans="3:138" s="19" customFormat="1" ht="32.25" customHeight="1" thickBot="1" x14ac:dyDescent="0.2">
      <c r="E23" s="29"/>
      <c r="F23" s="113" t="s">
        <v>67</v>
      </c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4"/>
      <c r="AB23" s="102" t="s">
        <v>72</v>
      </c>
      <c r="AC23" s="103"/>
      <c r="AD23" s="103"/>
      <c r="AE23" s="103"/>
      <c r="AF23" s="92" t="str">
        <f>MID($AV$26,1,2)</f>
        <v>28</v>
      </c>
      <c r="AG23" s="92"/>
      <c r="AH23" s="92" t="s">
        <v>26</v>
      </c>
      <c r="AI23" s="92"/>
      <c r="AJ23" s="92" t="str">
        <f>MID($AV$26,3,2)</f>
        <v>07</v>
      </c>
      <c r="AK23" s="92"/>
      <c r="AL23" s="92" t="s">
        <v>27</v>
      </c>
      <c r="AM23" s="92"/>
      <c r="AN23" s="92" t="str">
        <f>MID($AV$26,5,2)</f>
        <v>08</v>
      </c>
      <c r="AO23" s="92"/>
      <c r="AP23" s="92" t="s">
        <v>28</v>
      </c>
      <c r="AQ23" s="92"/>
      <c r="AR23" s="33"/>
      <c r="AT23" s="208" t="s">
        <v>48</v>
      </c>
      <c r="AU23" s="209"/>
      <c r="AV23" s="210">
        <v>280512</v>
      </c>
      <c r="AW23" s="211"/>
      <c r="AX23" s="211"/>
      <c r="AY23" s="211"/>
      <c r="AZ23" s="212"/>
      <c r="EH23" s="22"/>
    </row>
    <row r="24" spans="3:138" s="19" customFormat="1" ht="32.25" customHeight="1" thickBot="1" x14ac:dyDescent="0.2">
      <c r="E24" s="29"/>
      <c r="F24" s="113" t="s">
        <v>68</v>
      </c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4"/>
      <c r="AB24" s="102" t="s">
        <v>72</v>
      </c>
      <c r="AC24" s="103"/>
      <c r="AD24" s="103"/>
      <c r="AE24" s="103"/>
      <c r="AF24" s="92" t="str">
        <f>MID($AL$10,1,2)</f>
        <v>28</v>
      </c>
      <c r="AG24" s="92"/>
      <c r="AH24" s="92" t="s">
        <v>26</v>
      </c>
      <c r="AI24" s="92"/>
      <c r="AJ24" s="92" t="str">
        <f>MID($AL$10,3,2)</f>
        <v>12</v>
      </c>
      <c r="AK24" s="92"/>
      <c r="AL24" s="92" t="s">
        <v>27</v>
      </c>
      <c r="AM24" s="92"/>
      <c r="AN24" s="92" t="str">
        <f>MID($AL$10,5,2)</f>
        <v>11</v>
      </c>
      <c r="AO24" s="92"/>
      <c r="AP24" s="92" t="s">
        <v>28</v>
      </c>
      <c r="AQ24" s="92"/>
      <c r="AR24" s="33"/>
      <c r="AT24" s="207" t="s">
        <v>62</v>
      </c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  <c r="BI24" s="173"/>
      <c r="BJ24" s="173"/>
      <c r="BK24" s="173"/>
      <c r="BL24" s="174"/>
      <c r="BM24" s="172" t="s">
        <v>61</v>
      </c>
      <c r="BN24" s="173"/>
      <c r="BO24" s="173"/>
      <c r="BP24" s="173"/>
      <c r="BQ24" s="173"/>
      <c r="BR24" s="173"/>
      <c r="BS24" s="173"/>
      <c r="BT24" s="173"/>
      <c r="BU24" s="173"/>
      <c r="BV24" s="174"/>
      <c r="EH24" s="22"/>
    </row>
    <row r="25" spans="3:138" s="19" customFormat="1" ht="32.25" customHeight="1" x14ac:dyDescent="0.15">
      <c r="E25" s="139" t="s">
        <v>69</v>
      </c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1"/>
      <c r="Q25" s="89" t="s">
        <v>51</v>
      </c>
      <c r="R25" s="90"/>
      <c r="S25" s="90"/>
      <c r="T25" s="90"/>
      <c r="U25" s="90"/>
      <c r="V25" s="90"/>
      <c r="W25" s="91"/>
      <c r="X25" s="101" t="s">
        <v>72</v>
      </c>
      <c r="Y25" s="92"/>
      <c r="Z25" s="92"/>
      <c r="AA25" s="92"/>
      <c r="AB25" s="92"/>
      <c r="AC25" s="92" t="str">
        <f>MID($BF$26,1,2)</f>
        <v>29</v>
      </c>
      <c r="AD25" s="92"/>
      <c r="AE25" s="92" t="s">
        <v>26</v>
      </c>
      <c r="AF25" s="92"/>
      <c r="AG25" s="92" t="str">
        <f>MID($BF$26,3,2)</f>
        <v>03</v>
      </c>
      <c r="AH25" s="92"/>
      <c r="AI25" s="92" t="s">
        <v>27</v>
      </c>
      <c r="AJ25" s="92"/>
      <c r="AK25" s="92" t="str">
        <f>MID($BF$26,5,2)</f>
        <v>31</v>
      </c>
      <c r="AL25" s="92"/>
      <c r="AM25" s="92" t="s">
        <v>28</v>
      </c>
      <c r="AN25" s="92"/>
      <c r="AO25" s="34"/>
      <c r="AP25" s="34"/>
      <c r="AQ25" s="34"/>
      <c r="AR25" s="33"/>
      <c r="AT25" s="213" t="s">
        <v>30</v>
      </c>
      <c r="AU25" s="162"/>
      <c r="AV25" s="214">
        <f>$AT$22+57</f>
        <v>42559</v>
      </c>
      <c r="AW25" s="161"/>
      <c r="AX25" s="161"/>
      <c r="AY25" s="161"/>
      <c r="AZ25" s="161"/>
      <c r="BA25" s="161"/>
      <c r="BB25" s="215"/>
      <c r="BC25" s="160" t="s">
        <v>59</v>
      </c>
      <c r="BD25" s="161"/>
      <c r="BE25" s="162"/>
      <c r="BF25" s="216">
        <v>42825</v>
      </c>
      <c r="BG25" s="217"/>
      <c r="BH25" s="217"/>
      <c r="BI25" s="217"/>
      <c r="BJ25" s="217"/>
      <c r="BK25" s="217"/>
      <c r="BL25" s="218"/>
      <c r="BM25" s="160" t="s">
        <v>60</v>
      </c>
      <c r="BN25" s="161"/>
      <c r="BO25" s="162"/>
      <c r="BP25" s="165">
        <v>43097</v>
      </c>
      <c r="BQ25" s="166"/>
      <c r="BR25" s="166"/>
      <c r="BS25" s="166"/>
      <c r="BT25" s="166"/>
      <c r="BU25" s="166"/>
      <c r="BV25" s="167"/>
      <c r="EH25" s="22"/>
    </row>
    <row r="26" spans="3:138" s="19" customFormat="1" ht="32.25" customHeight="1" thickBot="1" x14ac:dyDescent="0.2">
      <c r="E26" s="142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4"/>
      <c r="Q26" s="89" t="s">
        <v>52</v>
      </c>
      <c r="R26" s="90"/>
      <c r="S26" s="90"/>
      <c r="T26" s="90"/>
      <c r="U26" s="90"/>
      <c r="V26" s="90"/>
      <c r="W26" s="91"/>
      <c r="X26" s="101" t="s">
        <v>72</v>
      </c>
      <c r="Y26" s="92"/>
      <c r="Z26" s="92"/>
      <c r="AA26" s="92"/>
      <c r="AB26" s="92"/>
      <c r="AC26" s="92" t="str">
        <f>MID($BP$26,1,2)</f>
        <v>29</v>
      </c>
      <c r="AD26" s="92"/>
      <c r="AE26" s="92" t="s">
        <v>26</v>
      </c>
      <c r="AF26" s="92"/>
      <c r="AG26" s="92" t="str">
        <f>MID($BP$26,3,2)</f>
        <v>12</v>
      </c>
      <c r="AH26" s="92"/>
      <c r="AI26" s="92" t="s">
        <v>27</v>
      </c>
      <c r="AJ26" s="92"/>
      <c r="AK26" s="92" t="str">
        <f>MID($BP$26,5,2)</f>
        <v>28</v>
      </c>
      <c r="AL26" s="92"/>
      <c r="AM26" s="92" t="s">
        <v>28</v>
      </c>
      <c r="AN26" s="92"/>
      <c r="AO26" s="34"/>
      <c r="AP26" s="34"/>
      <c r="AQ26" s="34"/>
      <c r="AR26" s="33"/>
      <c r="AT26" s="148" t="s">
        <v>48</v>
      </c>
      <c r="AU26" s="168"/>
      <c r="AV26" s="198">
        <v>280708</v>
      </c>
      <c r="AW26" s="199"/>
      <c r="AX26" s="199"/>
      <c r="AY26" s="199"/>
      <c r="AZ26" s="199"/>
      <c r="BA26" s="199"/>
      <c r="BB26" s="200"/>
      <c r="BC26" s="148" t="s">
        <v>48</v>
      </c>
      <c r="BD26" s="149"/>
      <c r="BE26" s="168"/>
      <c r="BF26" s="169">
        <v>290331</v>
      </c>
      <c r="BG26" s="170"/>
      <c r="BH26" s="170"/>
      <c r="BI26" s="170"/>
      <c r="BJ26" s="170"/>
      <c r="BK26" s="170"/>
      <c r="BL26" s="171"/>
      <c r="BM26" s="148" t="s">
        <v>48</v>
      </c>
      <c r="BN26" s="149"/>
      <c r="BO26" s="168"/>
      <c r="BP26" s="169">
        <v>291228</v>
      </c>
      <c r="BQ26" s="170"/>
      <c r="BR26" s="170"/>
      <c r="BS26" s="170"/>
      <c r="BT26" s="170"/>
      <c r="BU26" s="170"/>
      <c r="BV26" s="171"/>
      <c r="EH26" s="22"/>
    </row>
    <row r="27" spans="3:138" s="19" customFormat="1" ht="42" customHeight="1" x14ac:dyDescent="0.15">
      <c r="E27" s="89" t="s">
        <v>70</v>
      </c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1"/>
      <c r="AB27" s="102" t="s">
        <v>72</v>
      </c>
      <c r="AC27" s="103"/>
      <c r="AD27" s="103"/>
      <c r="AE27" s="103"/>
      <c r="AF27" s="92" t="str">
        <f>MID($AV$23,1,2)</f>
        <v>28</v>
      </c>
      <c r="AG27" s="92"/>
      <c r="AH27" s="92" t="s">
        <v>26</v>
      </c>
      <c r="AI27" s="92"/>
      <c r="AJ27" s="92" t="str">
        <f>MID($AV$23,3,2)</f>
        <v>05</v>
      </c>
      <c r="AK27" s="92"/>
      <c r="AL27" s="92" t="s">
        <v>27</v>
      </c>
      <c r="AM27" s="92"/>
      <c r="AN27" s="92" t="str">
        <f>MID($AV$23,5,2)</f>
        <v>12</v>
      </c>
      <c r="AO27" s="92"/>
      <c r="AP27" s="92" t="s">
        <v>28</v>
      </c>
      <c r="AQ27" s="92"/>
      <c r="AR27" s="33"/>
      <c r="EH27" s="22"/>
    </row>
    <row r="28" spans="3:138" s="19" customFormat="1" ht="27" customHeight="1" x14ac:dyDescent="0.15">
      <c r="E28" s="35"/>
      <c r="F28" s="94" t="s">
        <v>53</v>
      </c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6" t="s">
        <v>54</v>
      </c>
      <c r="U28" s="96"/>
      <c r="V28" s="96"/>
      <c r="W28" s="96"/>
      <c r="X28" s="96"/>
      <c r="Y28" s="96"/>
      <c r="Z28" s="96"/>
      <c r="AA28" s="96"/>
      <c r="AB28" s="96"/>
      <c r="AC28" s="96" t="s">
        <v>55</v>
      </c>
      <c r="AD28" s="96"/>
      <c r="AE28" s="96"/>
      <c r="AF28" s="96"/>
      <c r="AG28" s="96"/>
      <c r="AH28" s="96"/>
      <c r="AI28" s="96"/>
      <c r="AJ28" s="96" t="s">
        <v>56</v>
      </c>
      <c r="AK28" s="96"/>
      <c r="AL28" s="96"/>
      <c r="AM28" s="96"/>
      <c r="AN28" s="96"/>
      <c r="AO28" s="96"/>
      <c r="AP28" s="96"/>
      <c r="AQ28" s="57"/>
      <c r="AR28" s="44"/>
      <c r="EH28" s="22"/>
    </row>
    <row r="29" spans="3:138" s="19" customFormat="1" ht="27" customHeight="1" x14ac:dyDescent="0.15">
      <c r="E29" s="3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58"/>
      <c r="AR29" s="45"/>
      <c r="EH29" s="22"/>
    </row>
    <row r="30" spans="3:138" s="19" customFormat="1" ht="12" customHeight="1" x14ac:dyDescent="0.15">
      <c r="E30" s="35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36"/>
      <c r="BH30"/>
      <c r="BI30"/>
      <c r="BJ30"/>
      <c r="BK30"/>
      <c r="BL30"/>
      <c r="BM30"/>
      <c r="BN30"/>
      <c r="BO30"/>
      <c r="BP30"/>
      <c r="BQ30"/>
      <c r="BR30"/>
      <c r="EH30" s="22"/>
    </row>
    <row r="31" spans="3:138" s="19" customFormat="1" ht="27" customHeight="1" x14ac:dyDescent="0.15">
      <c r="E31" s="35"/>
      <c r="F31" s="159" t="s">
        <v>57</v>
      </c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36"/>
      <c r="BH31"/>
      <c r="BI31"/>
      <c r="BJ31"/>
      <c r="BK31"/>
      <c r="BL31"/>
      <c r="BM31"/>
      <c r="BN31"/>
      <c r="BO31"/>
      <c r="BP31"/>
      <c r="BQ31"/>
      <c r="BR31"/>
      <c r="EH31" s="22"/>
    </row>
    <row r="32" spans="3:138" s="19" customFormat="1" ht="12" customHeight="1" x14ac:dyDescent="0.15">
      <c r="E32" s="35"/>
      <c r="F32" s="38"/>
      <c r="G32" s="38"/>
      <c r="H32" s="38"/>
      <c r="I32" s="38"/>
      <c r="J32" s="20"/>
      <c r="K32" s="20"/>
      <c r="L32" s="20"/>
      <c r="M32" s="20"/>
      <c r="N32" s="21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36"/>
      <c r="BH32"/>
      <c r="BI32"/>
      <c r="BJ32"/>
      <c r="BK32"/>
      <c r="BL32"/>
      <c r="BM32"/>
      <c r="BN32"/>
      <c r="BO32"/>
      <c r="BP32"/>
      <c r="BQ32"/>
      <c r="BR32"/>
      <c r="EH32" s="22"/>
    </row>
    <row r="33" spans="5:138" s="19" customFormat="1" ht="12" customHeight="1" x14ac:dyDescent="0.15">
      <c r="E33" s="35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36"/>
      <c r="BH33"/>
      <c r="BI33"/>
      <c r="BJ33"/>
      <c r="BK33"/>
      <c r="BL33"/>
      <c r="BM33"/>
      <c r="BN33"/>
      <c r="BO33"/>
      <c r="BP33"/>
      <c r="BQ33"/>
      <c r="BR33"/>
      <c r="EH33" s="22"/>
    </row>
    <row r="34" spans="5:138" s="19" customFormat="1" ht="27" customHeight="1" x14ac:dyDescent="0.15">
      <c r="E34" s="35"/>
      <c r="F34" s="37"/>
      <c r="G34" s="163" t="str">
        <f>基本ｼｰﾄ!I19&amp;"長　殿"</f>
        <v>公立学校共済組合　鹿児島支部長　殿</v>
      </c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9"/>
      <c r="BH34"/>
      <c r="BI34"/>
      <c r="BJ34"/>
      <c r="BK34"/>
      <c r="BL34"/>
      <c r="BM34"/>
      <c r="BN34"/>
      <c r="BO34"/>
      <c r="BP34"/>
      <c r="BQ34"/>
      <c r="BR34"/>
      <c r="EH34" s="22"/>
    </row>
    <row r="35" spans="5:138" s="19" customFormat="1" ht="27" customHeight="1" x14ac:dyDescent="0.15">
      <c r="E35" s="35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40"/>
      <c r="X35" s="40"/>
      <c r="Y35" s="40"/>
      <c r="Z35" s="40"/>
      <c r="AA35" s="40" t="s">
        <v>31</v>
      </c>
      <c r="AB35" s="40"/>
      <c r="AC35" s="159" t="str">
        <f>IF(D9="","",(VLOOKUP(D9,[1]職員ﾃﾞｰﾀ!$B$6:$BG$106,13)))</f>
        <v>899-0101</v>
      </c>
      <c r="AD35" s="159"/>
      <c r="AE35" s="159"/>
      <c r="AF35" s="159"/>
      <c r="AG35" s="159"/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39"/>
      <c r="BH35"/>
      <c r="BI35"/>
      <c r="BJ35"/>
      <c r="BK35"/>
      <c r="BL35"/>
      <c r="BM35"/>
      <c r="BN35"/>
      <c r="BO35"/>
      <c r="BP35"/>
      <c r="BQ35"/>
      <c r="BR35"/>
      <c r="EH35" s="22"/>
    </row>
    <row r="36" spans="5:138" s="19" customFormat="1" ht="27" customHeight="1" x14ac:dyDescent="0.15">
      <c r="E36" s="35"/>
      <c r="F36" s="37"/>
      <c r="G36" s="37"/>
      <c r="H36" s="37"/>
      <c r="I36" s="164" t="s">
        <v>73</v>
      </c>
      <c r="J36" s="164"/>
      <c r="K36" s="48"/>
      <c r="L36" s="48"/>
      <c r="M36" s="48" t="s">
        <v>26</v>
      </c>
      <c r="N36" s="48"/>
      <c r="O36" s="48"/>
      <c r="P36" s="48" t="s">
        <v>27</v>
      </c>
      <c r="Q36" s="48"/>
      <c r="R36" s="48"/>
      <c r="S36" s="48" t="s">
        <v>28</v>
      </c>
      <c r="T36" s="37"/>
      <c r="U36" s="158" t="s">
        <v>32</v>
      </c>
      <c r="V36" s="158"/>
      <c r="W36" s="158"/>
      <c r="X36" s="158"/>
      <c r="Y36" s="158"/>
      <c r="Z36" s="40" t="s">
        <v>33</v>
      </c>
      <c r="AA36" s="40"/>
      <c r="AB36" s="40"/>
      <c r="AC36" s="159" t="str">
        <f>IF(D9="","",(VLOOKUP(D9,[1]職員ﾃﾞｰﾀ!$B$6:$BG$106,9)))&amp;IF($C6="","",(VLOOKUP($C6,[1]職員ﾃﾞｰﾀ!$B$6:$BG$106,10)))</f>
        <v>鹿児島市天文館1丁目638-33</v>
      </c>
      <c r="AD36" s="159"/>
      <c r="AE36" s="159"/>
      <c r="AF36" s="159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39"/>
      <c r="BH36"/>
      <c r="BI36"/>
      <c r="BJ36"/>
      <c r="BK36"/>
      <c r="BL36"/>
      <c r="BM36"/>
      <c r="BN36"/>
      <c r="BO36"/>
      <c r="BP36"/>
      <c r="BQ36"/>
      <c r="BR36"/>
      <c r="EH36" s="22"/>
    </row>
    <row r="37" spans="5:138" s="19" customFormat="1" ht="27" customHeight="1" x14ac:dyDescent="0.15">
      <c r="E37" s="35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158"/>
      <c r="V37" s="158"/>
      <c r="W37" s="158"/>
      <c r="X37" s="158"/>
      <c r="Y37" s="158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9"/>
      <c r="BH37"/>
      <c r="BI37"/>
      <c r="BJ37"/>
      <c r="BK37"/>
      <c r="BL37"/>
      <c r="BM37"/>
      <c r="BN37"/>
      <c r="BO37"/>
      <c r="BP37"/>
      <c r="BQ37"/>
      <c r="BR37"/>
      <c r="EH37" s="22"/>
    </row>
    <row r="38" spans="5:138" s="19" customFormat="1" ht="27" customHeight="1" x14ac:dyDescent="0.15">
      <c r="E38" s="35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158"/>
      <c r="V38" s="158"/>
      <c r="W38" s="158"/>
      <c r="X38" s="158"/>
      <c r="Y38" s="158"/>
      <c r="Z38" s="40" t="s">
        <v>34</v>
      </c>
      <c r="AA38" s="40"/>
      <c r="AB38" s="40"/>
      <c r="AC38" s="159" t="str">
        <f>G8</f>
        <v xml:space="preserve">薩摩　隼人 </v>
      </c>
      <c r="AD38" s="159"/>
      <c r="AE38" s="159"/>
      <c r="AF38" s="159"/>
      <c r="AG38" s="159"/>
      <c r="AH38" s="159"/>
      <c r="AI38" s="159"/>
      <c r="AJ38" s="159"/>
      <c r="AK38" s="159"/>
      <c r="AL38" s="40" t="s">
        <v>58</v>
      </c>
      <c r="AM38" s="40"/>
      <c r="AN38" s="40"/>
      <c r="AO38" s="40"/>
      <c r="AP38" s="40"/>
      <c r="AQ38" s="40"/>
      <c r="AR38" s="39"/>
      <c r="BH38"/>
      <c r="BI38"/>
      <c r="BJ38"/>
      <c r="BK38"/>
      <c r="BL38"/>
      <c r="BM38"/>
      <c r="BN38"/>
      <c r="BO38"/>
      <c r="BP38"/>
      <c r="BQ38"/>
      <c r="BR38"/>
      <c r="EH38" s="22"/>
    </row>
    <row r="39" spans="5:138" s="19" customFormat="1" ht="27" customHeight="1" x14ac:dyDescent="0.15">
      <c r="E39" s="32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2"/>
      <c r="BH39"/>
      <c r="BI39"/>
      <c r="BJ39"/>
      <c r="BK39"/>
      <c r="BL39"/>
      <c r="BM39"/>
      <c r="BN39"/>
      <c r="BO39"/>
      <c r="BP39"/>
      <c r="BQ39"/>
      <c r="BR39"/>
      <c r="EH39" s="22"/>
    </row>
    <row r="40" spans="5:138" s="19" customFormat="1" ht="27" customHeight="1" x14ac:dyDescent="0.15">
      <c r="E40" s="35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4"/>
      <c r="BH40"/>
      <c r="BI40"/>
      <c r="BJ40"/>
      <c r="BK40"/>
      <c r="BL40"/>
      <c r="BM40"/>
      <c r="BN40"/>
      <c r="BO40"/>
      <c r="BP40"/>
      <c r="BQ40"/>
      <c r="BR40"/>
      <c r="EH40" s="22"/>
    </row>
    <row r="41" spans="5:138" s="19" customFormat="1" ht="27" customHeight="1" x14ac:dyDescent="0.15">
      <c r="E41" s="35"/>
      <c r="F41" s="159" t="s">
        <v>35</v>
      </c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45"/>
      <c r="BH41"/>
      <c r="BI41"/>
      <c r="BJ41"/>
      <c r="BK41"/>
      <c r="BL41"/>
      <c r="BM41"/>
      <c r="BN41"/>
      <c r="BO41"/>
      <c r="BP41"/>
      <c r="BQ41"/>
      <c r="BR41"/>
      <c r="EH41" s="22"/>
    </row>
    <row r="42" spans="5:138" s="19" customFormat="1" ht="27" customHeight="1" x14ac:dyDescent="0.15">
      <c r="E42" s="35"/>
      <c r="F42" s="38"/>
      <c r="G42" s="38"/>
      <c r="H42" s="38"/>
      <c r="I42" s="164" t="s">
        <v>73</v>
      </c>
      <c r="J42" s="164"/>
      <c r="K42" s="48"/>
      <c r="L42" s="48"/>
      <c r="M42" s="48" t="s">
        <v>26</v>
      </c>
      <c r="N42" s="48"/>
      <c r="O42" s="48"/>
      <c r="P42" s="48" t="s">
        <v>27</v>
      </c>
      <c r="Q42" s="48"/>
      <c r="R42" s="48"/>
      <c r="S42" s="48" t="s">
        <v>28</v>
      </c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5"/>
      <c r="BH42"/>
      <c r="BI42"/>
      <c r="BJ42"/>
      <c r="BK42"/>
      <c r="BL42"/>
      <c r="BM42"/>
      <c r="BN42"/>
      <c r="BO42"/>
      <c r="BP42"/>
      <c r="BQ42"/>
      <c r="BR42"/>
      <c r="EH42" s="22"/>
    </row>
    <row r="43" spans="5:138" s="19" customFormat="1" ht="27" customHeight="1" x14ac:dyDescent="0.15">
      <c r="E43" s="35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97" t="s">
        <v>36</v>
      </c>
      <c r="V43" s="97"/>
      <c r="W43" s="97"/>
      <c r="X43" s="97"/>
      <c r="Y43" s="38" t="s">
        <v>37</v>
      </c>
      <c r="Z43" s="38"/>
      <c r="AA43" s="38"/>
      <c r="AB43" s="21"/>
      <c r="AC43" s="159" t="s">
        <v>38</v>
      </c>
      <c r="AD43" s="159"/>
      <c r="AE43" s="159"/>
      <c r="AF43" s="159"/>
      <c r="AG43" s="159"/>
      <c r="AH43" s="159"/>
      <c r="AI43" s="159"/>
      <c r="AJ43" s="159"/>
      <c r="AK43" s="38"/>
      <c r="AL43" s="38"/>
      <c r="AM43" s="38"/>
      <c r="AN43" s="38"/>
      <c r="AO43" s="38"/>
      <c r="AP43" s="38"/>
      <c r="AQ43" s="38"/>
      <c r="AR43" s="45"/>
      <c r="BH43"/>
      <c r="BI43"/>
      <c r="BJ43"/>
      <c r="BK43"/>
      <c r="BL43"/>
      <c r="BM43"/>
      <c r="BN43"/>
      <c r="BO43"/>
      <c r="BP43"/>
      <c r="BQ43"/>
      <c r="BR43"/>
      <c r="EH43" s="22"/>
    </row>
    <row r="44" spans="5:138" s="19" customFormat="1" ht="27" customHeight="1" x14ac:dyDescent="0.15">
      <c r="E44" s="35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97"/>
      <c r="V44" s="97"/>
      <c r="W44" s="97"/>
      <c r="X44" s="97"/>
      <c r="Y44" s="38" t="s">
        <v>34</v>
      </c>
      <c r="Z44" s="38"/>
      <c r="AA44" s="38"/>
      <c r="AB44" s="21"/>
      <c r="AC44" s="159" t="str">
        <f>基本ｼｰﾄ!$F$15</f>
        <v>米森　孝代</v>
      </c>
      <c r="AD44" s="159"/>
      <c r="AE44" s="159"/>
      <c r="AF44" s="159"/>
      <c r="AG44" s="159"/>
      <c r="AH44" s="159"/>
      <c r="AI44" s="159"/>
      <c r="AJ44" s="159"/>
      <c r="AK44" s="38"/>
      <c r="AL44" s="98" t="s">
        <v>39</v>
      </c>
      <c r="AM44" s="99"/>
      <c r="AN44" s="38"/>
      <c r="AO44" s="38"/>
      <c r="AP44" s="38"/>
      <c r="AQ44" s="38"/>
      <c r="AR44" s="45"/>
      <c r="BH44"/>
      <c r="BI44"/>
      <c r="BJ44"/>
      <c r="BK44"/>
      <c r="BL44"/>
      <c r="BM44"/>
      <c r="BN44"/>
      <c r="BO44"/>
      <c r="BP44"/>
      <c r="BQ44"/>
      <c r="BR44"/>
      <c r="EH44" s="22"/>
    </row>
    <row r="45" spans="5:138" s="19" customFormat="1" ht="27" customHeight="1" x14ac:dyDescent="0.15">
      <c r="E45" s="32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7"/>
      <c r="BH45"/>
      <c r="BI45"/>
      <c r="BJ45"/>
      <c r="BK45"/>
      <c r="BL45"/>
      <c r="BM45"/>
      <c r="BN45"/>
      <c r="BO45"/>
      <c r="BP45"/>
      <c r="BQ45"/>
      <c r="BR45"/>
      <c r="EH45" s="22"/>
    </row>
    <row r="46" spans="5:138" s="19" customFormat="1" ht="19.5" customHeight="1" x14ac:dyDescent="0.15">
      <c r="E46" s="93" t="s">
        <v>71</v>
      </c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BH46"/>
      <c r="BI46"/>
      <c r="BJ46"/>
      <c r="BK46"/>
      <c r="BL46"/>
      <c r="BM46"/>
      <c r="BN46"/>
      <c r="BO46"/>
      <c r="BP46"/>
      <c r="BQ46"/>
      <c r="BR46"/>
      <c r="EH46" s="22"/>
    </row>
    <row r="47" spans="5:138" s="19" customFormat="1" ht="19.5" customHeight="1" x14ac:dyDescent="0.15"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BH47"/>
      <c r="BI47"/>
      <c r="BJ47"/>
      <c r="BK47"/>
      <c r="BL47"/>
      <c r="BM47"/>
      <c r="BN47"/>
      <c r="BO47"/>
      <c r="BP47"/>
      <c r="BQ47"/>
      <c r="BR47"/>
      <c r="EH47" s="22"/>
    </row>
    <row r="48" spans="5:138" s="19" customFormat="1" x14ac:dyDescent="0.15">
      <c r="BH48"/>
      <c r="BI48"/>
      <c r="BJ48"/>
      <c r="BK48"/>
      <c r="BL48"/>
      <c r="BM48"/>
      <c r="BN48"/>
      <c r="BO48"/>
      <c r="BP48"/>
      <c r="BQ48"/>
      <c r="BR48"/>
      <c r="EH48" s="22"/>
    </row>
    <row r="49" spans="28:138" s="19" customFormat="1" ht="14.25" x14ac:dyDescent="0.15">
      <c r="AB49" s="100" t="s">
        <v>74</v>
      </c>
      <c r="AC49" s="100"/>
      <c r="AD49" s="100"/>
      <c r="AE49" s="100"/>
      <c r="AF49" s="100"/>
      <c r="AG49" s="100"/>
      <c r="AH49" s="100"/>
      <c r="AI49" s="100"/>
      <c r="AJ49" s="88" t="s">
        <v>64</v>
      </c>
      <c r="AK49" s="88"/>
      <c r="AL49" s="88"/>
      <c r="AM49" s="88"/>
      <c r="AN49" s="88"/>
      <c r="AO49" s="88"/>
      <c r="AP49" s="88"/>
      <c r="AQ49" s="88"/>
      <c r="AR49" s="88"/>
      <c r="BH49"/>
      <c r="BI49"/>
      <c r="BJ49"/>
      <c r="BK49"/>
      <c r="BL49"/>
      <c r="BM49"/>
      <c r="BN49"/>
      <c r="BO49"/>
      <c r="BP49"/>
      <c r="BQ49"/>
      <c r="BR49"/>
      <c r="EH49" s="22"/>
    </row>
  </sheetData>
  <mergeCells count="109">
    <mergeCell ref="BM24:BV24"/>
    <mergeCell ref="U8:AI11"/>
    <mergeCell ref="AJ8:AT9"/>
    <mergeCell ref="AJ10:AK11"/>
    <mergeCell ref="AL10:AT11"/>
    <mergeCell ref="AT26:AU26"/>
    <mergeCell ref="AV26:BB26"/>
    <mergeCell ref="BC26:BE26"/>
    <mergeCell ref="BF26:BL26"/>
    <mergeCell ref="AT21:AZ21"/>
    <mergeCell ref="AT22:AZ22"/>
    <mergeCell ref="AT24:BL24"/>
    <mergeCell ref="AT23:AU23"/>
    <mergeCell ref="AV23:AZ23"/>
    <mergeCell ref="AT25:AU25"/>
    <mergeCell ref="AV25:BB25"/>
    <mergeCell ref="BC25:BE25"/>
    <mergeCell ref="BF25:BL25"/>
    <mergeCell ref="AN23:AO23"/>
    <mergeCell ref="AP23:AQ23"/>
    <mergeCell ref="R21:AQ21"/>
    <mergeCell ref="AG19:AJ20"/>
    <mergeCell ref="AK19:AR20"/>
    <mergeCell ref="BM25:BO25"/>
    <mergeCell ref="G34:X34"/>
    <mergeCell ref="AC43:AJ43"/>
    <mergeCell ref="AC44:AJ44"/>
    <mergeCell ref="I36:J36"/>
    <mergeCell ref="I42:J42"/>
    <mergeCell ref="BP25:BV25"/>
    <mergeCell ref="BM26:BO26"/>
    <mergeCell ref="BP26:BV26"/>
    <mergeCell ref="F31:AB31"/>
    <mergeCell ref="AC36:AQ36"/>
    <mergeCell ref="AC35:AQ35"/>
    <mergeCell ref="AC38:AK38"/>
    <mergeCell ref="T28:AB29"/>
    <mergeCell ref="X25:AB25"/>
    <mergeCell ref="AI25:AJ25"/>
    <mergeCell ref="AK25:AL25"/>
    <mergeCell ref="AM25:AN25"/>
    <mergeCell ref="N1:Q1"/>
    <mergeCell ref="AD15:AL18"/>
    <mergeCell ref="E14:AL14"/>
    <mergeCell ref="E25:P26"/>
    <mergeCell ref="Q25:W25"/>
    <mergeCell ref="AC25:AD25"/>
    <mergeCell ref="AE25:AF25"/>
    <mergeCell ref="AG25:AH25"/>
    <mergeCell ref="AJ24:AK24"/>
    <mergeCell ref="AL24:AM24"/>
    <mergeCell ref="AK26:AL26"/>
    <mergeCell ref="O8:S8"/>
    <mergeCell ref="O9:S9"/>
    <mergeCell ref="L19:O19"/>
    <mergeCell ref="L20:O20"/>
    <mergeCell ref="L21:O21"/>
    <mergeCell ref="L22:O22"/>
    <mergeCell ref="AM26:AN26"/>
    <mergeCell ref="G8:M8"/>
    <mergeCell ref="E21:J22"/>
    <mergeCell ref="G9:K9"/>
    <mergeCell ref="AM14:AR14"/>
    <mergeCell ref="F24:AA24"/>
    <mergeCell ref="AM15:AR18"/>
    <mergeCell ref="AP24:AQ24"/>
    <mergeCell ref="F23:AA23"/>
    <mergeCell ref="AF23:AG23"/>
    <mergeCell ref="AH23:AI23"/>
    <mergeCell ref="AJ23:AK23"/>
    <mergeCell ref="AL23:AM23"/>
    <mergeCell ref="AN24:AO24"/>
    <mergeCell ref="R22:AQ22"/>
    <mergeCell ref="E19:J20"/>
    <mergeCell ref="R19:AA19"/>
    <mergeCell ref="AB19:AF20"/>
    <mergeCell ref="Q20:R20"/>
    <mergeCell ref="S20:T20"/>
    <mergeCell ref="V20:W20"/>
    <mergeCell ref="Y20:Z20"/>
    <mergeCell ref="N15:AC18"/>
    <mergeCell ref="AB23:AE23"/>
    <mergeCell ref="AB24:AE24"/>
    <mergeCell ref="AF24:AG24"/>
    <mergeCell ref="AH24:AI24"/>
    <mergeCell ref="AJ49:AR49"/>
    <mergeCell ref="Q26:W26"/>
    <mergeCell ref="AC26:AD26"/>
    <mergeCell ref="AE26:AF26"/>
    <mergeCell ref="AG26:AH26"/>
    <mergeCell ref="AI26:AJ26"/>
    <mergeCell ref="AF27:AG27"/>
    <mergeCell ref="AH27:AI27"/>
    <mergeCell ref="E46:AR47"/>
    <mergeCell ref="F28:S29"/>
    <mergeCell ref="AC28:AI29"/>
    <mergeCell ref="E27:AA27"/>
    <mergeCell ref="AL44:AM44"/>
    <mergeCell ref="AJ27:AK27"/>
    <mergeCell ref="AL27:AM27"/>
    <mergeCell ref="AN27:AO27"/>
    <mergeCell ref="AJ28:AP29"/>
    <mergeCell ref="AB49:AI49"/>
    <mergeCell ref="X26:AB26"/>
    <mergeCell ref="AB27:AE27"/>
    <mergeCell ref="U36:Y38"/>
    <mergeCell ref="U43:X44"/>
    <mergeCell ref="AP27:AQ27"/>
    <mergeCell ref="F41:AQ41"/>
  </mergeCells>
  <phoneticPr fontId="27"/>
  <dataValidations count="1">
    <dataValidation type="list" allowBlank="1" showInputMessage="1" showErrorMessage="1" sqref="Q20:R20">
      <formula1>"昭和,平成"</formula1>
    </dataValidation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NO56</vt:lpstr>
      <vt:lpstr>'NO56'!Print_Area</vt:lpstr>
      <vt:lpstr>育児休業等掛金免除変更申出書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鹿児島市教育委員会</cp:lastModifiedBy>
  <cp:lastPrinted>2016-12-02T04:25:59Z</cp:lastPrinted>
  <dcterms:created xsi:type="dcterms:W3CDTF">2010-09-12T22:33:56Z</dcterms:created>
  <dcterms:modified xsi:type="dcterms:W3CDTF">2021-06-14T05:38:02Z</dcterms:modified>
</cp:coreProperties>
</file>