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3 掛金関係\"/>
    </mc:Choice>
  </mc:AlternateContent>
  <bookViews>
    <workbookView xWindow="0" yWindow="0" windowWidth="19200" windowHeight="11295" activeTab="1"/>
  </bookViews>
  <sheets>
    <sheet name="基本ｼｰﾄ" sheetId="1" r:id="rId1"/>
    <sheet name="NO56-5" sheetId="9" r:id="rId2"/>
  </sheets>
  <externalReferences>
    <externalReference r:id="rId3"/>
  </externalReferences>
  <definedNames>
    <definedName name="NO55育児休業等掛金免除申出書">'NO56-5'!$E$14:$AR$53</definedName>
    <definedName name="_xlnm.Print_Area" localSheetId="1">'NO56-5'!$E$13:$AR$53</definedName>
  </definedNames>
  <calcPr calcId="162913"/>
</workbook>
</file>

<file path=xl/calcChain.xml><?xml version="1.0" encoding="utf-8"?>
<calcChain xmlns="http://schemas.openxmlformats.org/spreadsheetml/2006/main">
  <c r="AJ21" i="9" l="1"/>
  <c r="BG24" i="9" l="1"/>
  <c r="AW24" i="9"/>
  <c r="AC38" i="9"/>
  <c r="K22" i="9"/>
  <c r="AT21" i="9"/>
  <c r="O9" i="9"/>
  <c r="F9" i="9"/>
  <c r="F8" i="9"/>
  <c r="F7" i="9"/>
  <c r="F30" i="1"/>
  <c r="F29" i="1"/>
  <c r="F28" i="1"/>
  <c r="F27" i="1"/>
  <c r="F26" i="1"/>
  <c r="F25" i="1"/>
  <c r="N24" i="1"/>
  <c r="M24" i="1"/>
  <c r="K24" i="1"/>
  <c r="F24" i="1"/>
  <c r="N23" i="1"/>
  <c r="M23" i="1"/>
  <c r="L23" i="1"/>
  <c r="K23" i="1"/>
  <c r="F23" i="1"/>
  <c r="N22" i="1"/>
  <c r="M22" i="1"/>
  <c r="L22" i="1"/>
  <c r="K22" i="1"/>
  <c r="F22" i="1"/>
  <c r="N21" i="1"/>
  <c r="M21" i="1"/>
  <c r="L21" i="1"/>
  <c r="K21" i="1"/>
  <c r="I21" i="1"/>
  <c r="F21" i="1"/>
  <c r="F20" i="1"/>
  <c r="M19" i="1"/>
  <c r="L19" i="1"/>
  <c r="I19" i="1"/>
  <c r="F19" i="1"/>
  <c r="F18" i="1"/>
  <c r="F17" i="1"/>
  <c r="F16" i="1"/>
  <c r="J15" i="1"/>
  <c r="I15" i="1"/>
  <c r="F15" i="1"/>
  <c r="I14" i="1"/>
  <c r="F14" i="1"/>
  <c r="F13" i="1"/>
  <c r="J12" i="1"/>
  <c r="I12" i="1"/>
  <c r="F12" i="1"/>
  <c r="K11" i="1"/>
  <c r="I11" i="1"/>
  <c r="F11" i="1"/>
  <c r="I10" i="1"/>
  <c r="J9" i="1"/>
  <c r="F9" i="1"/>
  <c r="E9" i="1"/>
  <c r="J8" i="1"/>
  <c r="D8" i="1"/>
  <c r="J7" i="1"/>
  <c r="D7" i="1"/>
  <c r="D6" i="1"/>
  <c r="D5" i="1"/>
  <c r="AN24" i="9" l="1"/>
  <c r="AJ24" i="9"/>
  <c r="AF24" i="9"/>
  <c r="W24" i="9"/>
  <c r="S24" i="9"/>
  <c r="O24" i="9"/>
  <c r="K19" i="9"/>
  <c r="G34" i="9" l="1"/>
  <c r="K20" i="9" l="1"/>
  <c r="AF27" i="9" l="1"/>
  <c r="AB27" i="9"/>
  <c r="X27" i="9"/>
  <c r="AC40" i="9" l="1"/>
  <c r="AM19" i="9"/>
  <c r="AP19" i="9" l="1"/>
  <c r="AJ19" i="9"/>
  <c r="AC47" i="9"/>
  <c r="K21" i="9" l="1"/>
</calcChain>
</file>

<file path=xl/sharedStrings.xml><?xml version="1.0" encoding="utf-8"?>
<sst xmlns="http://schemas.openxmlformats.org/spreadsheetml/2006/main" count="90" uniqueCount="68">
  <si>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</si>
  <si>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</si>
  <si>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</si>
  <si>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</si>
  <si>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</si>
  <si>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</si>
  <si>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</si>
  <si>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</si>
  <si>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</si>
  <si>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</si>
  <si>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</si>
  <si>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</si>
  <si>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</si>
  <si>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</si>
  <si>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</si>
  <si>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</si>
  <si>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</si>
  <si>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</si>
  <si>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</si>
  <si>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</si>
  <si>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</si>
  <si>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</si>
  <si>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共済事務担当者印</t>
  </si>
  <si>
    <t>㊞</t>
  </si>
  <si>
    <t>年</t>
    <rPh sb="0" eb="1">
      <t>ネン</t>
    </rPh>
    <phoneticPr fontId="5"/>
  </si>
  <si>
    <t>月</t>
    <rPh sb="0" eb="1">
      <t>ツキ</t>
    </rPh>
    <phoneticPr fontId="5"/>
  </si>
  <si>
    <t>日</t>
    <rPh sb="0" eb="1">
      <t>ヒ</t>
    </rPh>
    <phoneticPr fontId="5"/>
  </si>
  <si>
    <t>初日</t>
    <rPh sb="0" eb="2">
      <t>ショニチ</t>
    </rPh>
    <phoneticPr fontId="5"/>
  </si>
  <si>
    <t>終了日</t>
    <rPh sb="0" eb="3">
      <t>シュウリョウビ</t>
    </rPh>
    <phoneticPr fontId="5"/>
  </si>
  <si>
    <t>申出者</t>
    <rPh sb="0" eb="2">
      <t>モウシデ</t>
    </rPh>
    <rPh sb="2" eb="3">
      <t>シャ</t>
    </rPh>
    <phoneticPr fontId="5"/>
  </si>
  <si>
    <t>上記の記載事項は，事実と相違ないものと認めます。</t>
    <rPh sb="0" eb="2">
      <t>ジョウキ</t>
    </rPh>
    <rPh sb="3" eb="5">
      <t>キサイ</t>
    </rPh>
    <rPh sb="5" eb="7">
      <t>ジコウ</t>
    </rPh>
    <rPh sb="9" eb="11">
      <t>ジジツ</t>
    </rPh>
    <rPh sb="12" eb="14">
      <t>ソウイ</t>
    </rPh>
    <rPh sb="19" eb="20">
      <t>ミト</t>
    </rPh>
    <phoneticPr fontId="5"/>
  </si>
  <si>
    <t>所属所長</t>
    <rPh sb="0" eb="2">
      <t>ショゾク</t>
    </rPh>
    <rPh sb="2" eb="3">
      <t>ショ</t>
    </rPh>
    <rPh sb="3" eb="4">
      <t>オサ</t>
    </rPh>
    <phoneticPr fontId="5"/>
  </si>
  <si>
    <t>校長</t>
    <rPh sb="0" eb="2">
      <t>コウチョウ</t>
    </rPh>
    <phoneticPr fontId="5"/>
  </si>
  <si>
    <t>印</t>
    <rPh sb="0" eb="1">
      <t>イン</t>
    </rPh>
    <phoneticPr fontId="5"/>
  </si>
  <si>
    <t>公立鹿</t>
    <phoneticPr fontId="5"/>
  </si>
  <si>
    <t>㊞</t>
    <phoneticPr fontId="5"/>
  </si>
  <si>
    <t>生年月日</t>
    <rPh sb="0" eb="2">
      <t>セイネン</t>
    </rPh>
    <rPh sb="2" eb="4">
      <t>ガッピ</t>
    </rPh>
    <phoneticPr fontId="13"/>
  </si>
  <si>
    <t>書換</t>
    <rPh sb="0" eb="2">
      <t>カキカエ</t>
    </rPh>
    <phoneticPr fontId="5"/>
  </si>
  <si>
    <t>実際出産日</t>
    <rPh sb="0" eb="2">
      <t>ジッサイ</t>
    </rPh>
    <rPh sb="2" eb="4">
      <t>シュッサン</t>
    </rPh>
    <phoneticPr fontId="5"/>
  </si>
  <si>
    <t>住 所</t>
    <rPh sb="0" eb="1">
      <t>ジュウ</t>
    </rPh>
    <rPh sb="2" eb="3">
      <t>トコロ</t>
    </rPh>
    <phoneticPr fontId="5"/>
  </si>
  <si>
    <t>氏 名</t>
    <rPh sb="0" eb="1">
      <t>シ</t>
    </rPh>
    <rPh sb="2" eb="3">
      <t>メイ</t>
    </rPh>
    <phoneticPr fontId="5"/>
  </si>
  <si>
    <t>職 名</t>
    <rPh sb="0" eb="1">
      <t>ショク</t>
    </rPh>
    <rPh sb="2" eb="3">
      <t>メイ</t>
    </rPh>
    <phoneticPr fontId="5"/>
  </si>
  <si>
    <t>ｺｰﾄﾞ</t>
    <phoneticPr fontId="5"/>
  </si>
  <si>
    <t>所属所名</t>
    <rPh sb="0" eb="2">
      <t>ショゾク</t>
    </rPh>
    <rPh sb="2" eb="3">
      <t>ショ</t>
    </rPh>
    <rPh sb="3" eb="4">
      <t>メイ</t>
    </rPh>
    <phoneticPr fontId="5"/>
  </si>
  <si>
    <t>組合員証
記号番号</t>
    <phoneticPr fontId="13"/>
  </si>
  <si>
    <t>生年月日</t>
    <phoneticPr fontId="13"/>
  </si>
  <si>
    <t>（フリガナ）
申出者氏名</t>
    <rPh sb="7" eb="9">
      <t>モウシデ</t>
    </rPh>
    <rPh sb="9" eb="10">
      <t>シャ</t>
    </rPh>
    <rPh sb="10" eb="12">
      <t>シメイ</t>
    </rPh>
    <phoneticPr fontId="5"/>
  </si>
  <si>
    <t>申 出 者
生年月日</t>
    <phoneticPr fontId="13"/>
  </si>
  <si>
    <t>職　　　名</t>
    <rPh sb="0" eb="1">
      <t>ショク</t>
    </rPh>
    <rPh sb="4" eb="5">
      <t>ナ</t>
    </rPh>
    <phoneticPr fontId="13"/>
  </si>
  <si>
    <t>令和</t>
    <rPh sb="0" eb="2">
      <t>レイワ</t>
    </rPh>
    <phoneticPr fontId="5"/>
  </si>
  <si>
    <t>休業開始日</t>
    <rPh sb="0" eb="2">
      <t>キュウギョウ</t>
    </rPh>
    <rPh sb="2" eb="5">
      <t>カイシビ</t>
    </rPh>
    <phoneticPr fontId="13"/>
  </si>
  <si>
    <t>休業終了日（復職日の前日）</t>
    <rPh sb="0" eb="2">
      <t>キュウギョウ</t>
    </rPh>
    <rPh sb="2" eb="5">
      <t>シュウリョウビ</t>
    </rPh>
    <rPh sb="6" eb="8">
      <t>フクショク</t>
    </rPh>
    <rPh sb="8" eb="9">
      <t>ビ</t>
    </rPh>
    <rPh sb="10" eb="12">
      <t>ゼンジツ</t>
    </rPh>
    <phoneticPr fontId="13"/>
  </si>
  <si>
    <t>（フリガナ）
氏　　　名</t>
    <phoneticPr fontId="13"/>
  </si>
  <si>
    <t>性別</t>
    <rPh sb="0" eb="2">
      <t>セイベツ</t>
    </rPh>
    <phoneticPr fontId="13"/>
  </si>
  <si>
    <t>男
女</t>
    <rPh sb="0" eb="1">
      <t>オトコ</t>
    </rPh>
    <rPh sb="3" eb="4">
      <t>オンナ</t>
    </rPh>
    <phoneticPr fontId="13"/>
  </si>
  <si>
    <t xml:space="preserve">
備　考　</t>
    <phoneticPr fontId="13"/>
  </si>
  <si>
    <t>産前産後休業の期間</t>
    <rPh sb="0" eb="2">
      <t>サンゼン</t>
    </rPh>
    <rPh sb="2" eb="4">
      <t>サンゴ</t>
    </rPh>
    <rPh sb="4" eb="6">
      <t>キュウギョウ</t>
    </rPh>
    <rPh sb="7" eb="9">
      <t>キカン</t>
    </rPh>
    <phoneticPr fontId="13"/>
  </si>
  <si>
    <t>020201</t>
    <phoneticPr fontId="13"/>
  </si>
  <si>
    <t>011201</t>
    <phoneticPr fontId="13"/>
  </si>
  <si>
    <t>産前産後休業等
承認期間</t>
    <rPh sb="0" eb="4">
      <t>サンゼンサンゴ</t>
    </rPh>
    <rPh sb="6" eb="7">
      <t>トウ</t>
    </rPh>
    <rPh sb="8" eb="10">
      <t>ショウニン</t>
    </rPh>
    <rPh sb="10" eb="12">
      <t>キカン</t>
    </rPh>
    <phoneticPr fontId="13"/>
  </si>
  <si>
    <t>産前産後休業等
に係る子</t>
    <rPh sb="9" eb="10">
      <t>カカ</t>
    </rPh>
    <rPh sb="11" eb="12">
      <t>コ</t>
    </rPh>
    <phoneticPr fontId="13"/>
  </si>
  <si>
    <t>011207</t>
    <phoneticPr fontId="13"/>
  </si>
  <si>
    <t>　　地方公務員等共済組合法第４３条第１４項の規定により，産前産後休業終了日の翌日が属する月以後３月間に受けた報酬の総額をその期間の月数で除して得た額を報酬月額として，標準報酬を改定することの希望を申し出ます。</t>
    <phoneticPr fontId="13"/>
  </si>
  <si>
    <t>　「産前産後休業終了日の翌日が属する月以後３月間」とは，産前産後休業終了日の翌日において継続して組合員であった期間に限るものとし，かつ，報酬支払の基礎となった日数が１７日未満である月がある場合，その月は産前産後休業終了時改定の算定に使用しません。</t>
    <phoneticPr fontId="13"/>
  </si>
  <si>
    <t>[整理番号56-5]</t>
    <phoneticPr fontId="13"/>
  </si>
  <si>
    <t>標準報酬産前産後休業等終了時改定申出書</t>
    <rPh sb="0" eb="2">
      <t>ヒョウジュン</t>
    </rPh>
    <rPh sb="2" eb="4">
      <t>ホウシュウ</t>
    </rPh>
    <rPh sb="4" eb="6">
      <t>サンゼン</t>
    </rPh>
    <rPh sb="6" eb="8">
      <t>サンゴ</t>
    </rPh>
    <rPh sb="8" eb="10">
      <t>キュウギョウ</t>
    </rPh>
    <rPh sb="10" eb="12">
      <t>キュウギョウ</t>
    </rPh>
    <rPh sb="12" eb="13">
      <t>トウ</t>
    </rPh>
    <rPh sb="13" eb="15">
      <t>シュウリョウ</t>
    </rPh>
    <rPh sb="15" eb="16">
      <t>ジ</t>
    </rPh>
    <rPh sb="16" eb="18">
      <t>カイテイ</t>
    </rPh>
    <phoneticPr fontId="13"/>
  </si>
  <si>
    <t>昭和
平成</t>
    <rPh sb="0" eb="2">
      <t>ショウワ</t>
    </rPh>
    <rPh sb="3" eb="5">
      <t>ヘイセイ</t>
    </rPh>
    <phoneticPr fontId="13"/>
  </si>
  <si>
    <t>R3.4</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</si>
</sst>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8"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4"/>
      <name val="ＭＳ 明朝"/>
      <family val="1"/>
      <charset val="128"/>
    </font>
    <font>
      <sz val="9"/>
      <name val="ＭＳ 明朝"/>
      <family val="1"/>
      <charset val="128"/>
    </font>
    <font>
      <sz val="18"/>
      <name val="ＭＳ 明朝"/>
      <family val="1"/>
      <charset val="128"/>
    </font>
    <font>
      <sz val="24"/>
      <name val="ＭＳ 明朝"/>
      <family val="1"/>
      <charset val="128"/>
    </font>
    <font>
      <sz val="16"/>
      <name val="ＭＳ 明朝"/>
      <family val="1"/>
      <charset val="128"/>
    </font>
    <font>
      <sz val="12"/>
      <name val="ＭＳ 明朝"/>
      <family val="1"/>
      <charset val="128"/>
    </font>
    <font>
      <sz val="18"/>
      <color rgb="FFFF0000"/>
      <name val="ＭＳ 明朝"/>
      <family val="1"/>
      <charset val="128"/>
    </font>
    <font>
      <sz val="20"/>
      <color rgb="FFFF0000"/>
      <name val="ＭＳ 明朝"/>
      <family val="1"/>
      <charset val="128"/>
    </font>
    <font>
      <b/>
      <sz val="14"/>
      <color indexed="10"/>
      <name val="ＭＳ 明朝"/>
      <family val="1"/>
      <charset val="128"/>
    </font>
    <font>
      <sz val="14"/>
      <color indexed="8"/>
      <name val="ＭＳ 明朝"/>
      <family val="1"/>
      <charset val="128"/>
    </font>
    <font>
      <sz val="14"/>
      <color theme="1"/>
      <name val="ＭＳ Ｐゴシック"/>
      <family val="3"/>
      <charset val="128"/>
      <scheme val="minor"/>
    </font>
    <font>
      <sz val="12"/>
      <color theme="1"/>
      <name val="ＭＳ Ｐゴシック"/>
      <family val="3"/>
      <charset val="128"/>
      <scheme val="minor"/>
    </font>
  </fonts>
  <fills count="12">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13"/>
        <bgColor indexed="64"/>
      </patternFill>
    </fill>
    <fill>
      <patternFill patternType="solid">
        <fgColor indexed="43"/>
        <bgColor indexed="64"/>
      </patternFill>
    </fill>
    <fill>
      <patternFill patternType="solid">
        <fgColor rgb="FFFFFFCC"/>
        <bgColor indexed="64"/>
      </patternFill>
    </fill>
    <fill>
      <patternFill patternType="solid">
        <fgColor theme="0"/>
        <bgColor indexed="64"/>
      </patternFill>
    </fill>
  </fills>
  <borders count="4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lignment vertical="center"/>
    </xf>
    <xf numFmtId="0" fontId="1" fillId="0" borderId="0"/>
    <xf numFmtId="0" fontId="2" fillId="0" borderId="0"/>
  </cellStyleXfs>
  <cellXfs count="249">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xf>
    <xf numFmtId="0" fontId="16" fillId="0" borderId="0" xfId="0" applyFont="1" applyBorder="1" applyAlignment="1">
      <alignment horizontal="center" vertical="center"/>
    </xf>
    <xf numFmtId="0" fontId="15" fillId="0" borderId="0" xfId="0" applyFont="1" applyBorder="1" applyAlignment="1">
      <alignment vertical="center"/>
    </xf>
    <xf numFmtId="0" fontId="15" fillId="8" borderId="0" xfId="0" applyFont="1" applyFill="1" applyAlignment="1">
      <alignment vertical="center"/>
    </xf>
    <xf numFmtId="0" fontId="17" fillId="0" borderId="0" xfId="0" applyFont="1" applyAlignment="1">
      <alignment vertical="center"/>
    </xf>
    <xf numFmtId="176" fontId="18" fillId="0" borderId="0" xfId="0" applyNumberFormat="1" applyFont="1" applyBorder="1" applyAlignment="1">
      <alignment horizontal="center" vertical="center"/>
    </xf>
    <xf numFmtId="0" fontId="15" fillId="0" borderId="0" xfId="0" applyFont="1" applyBorder="1" applyAlignment="1">
      <alignment horizontal="center" vertical="center"/>
    </xf>
    <xf numFmtId="0" fontId="14" fillId="0" borderId="0" xfId="0" applyFont="1" applyAlignment="1">
      <alignment horizontal="center" vertical="center"/>
    </xf>
    <xf numFmtId="0" fontId="19" fillId="0" borderId="0" xfId="0" applyFont="1" applyAlignment="1">
      <alignment horizontal="right" vertical="center"/>
    </xf>
    <xf numFmtId="0" fontId="19" fillId="0" borderId="0" xfId="0" applyFont="1" applyAlignment="1">
      <alignment horizontal="right" vertical="center" shrinkToFit="1"/>
    </xf>
    <xf numFmtId="0" fontId="19" fillId="0" borderId="0" xfId="0" applyFont="1" applyBorder="1" applyAlignment="1">
      <alignment horizontal="right" vertical="center"/>
    </xf>
    <xf numFmtId="0" fontId="16" fillId="0" borderId="0" xfId="0" applyFont="1" applyBorder="1" applyAlignment="1">
      <alignment vertical="center"/>
    </xf>
    <xf numFmtId="0" fontId="15" fillId="0" borderId="0" xfId="0" applyFont="1" applyBorder="1" applyAlignment="1">
      <alignment horizontal="left" vertical="center"/>
    </xf>
    <xf numFmtId="0" fontId="16" fillId="0" borderId="0" xfId="0" applyFont="1" applyBorder="1" applyAlignment="1">
      <alignment horizontal="left" vertical="center"/>
    </xf>
    <xf numFmtId="0" fontId="16" fillId="0" borderId="0" xfId="0" applyFont="1" applyAlignment="1">
      <alignment vertical="center"/>
    </xf>
    <xf numFmtId="0" fontId="19" fillId="0" borderId="0" xfId="0" applyFont="1" applyAlignment="1">
      <alignment vertical="center" shrinkToFit="1"/>
    </xf>
    <xf numFmtId="0" fontId="19" fillId="0" borderId="0" xfId="0" applyFont="1" applyBorder="1" applyAlignment="1">
      <alignment vertical="center" shrinkToFit="1"/>
    </xf>
    <xf numFmtId="0" fontId="21" fillId="0" borderId="0" xfId="0" applyFont="1" applyBorder="1" applyAlignment="1">
      <alignment vertical="center"/>
    </xf>
    <xf numFmtId="0" fontId="15" fillId="0" borderId="0" xfId="0" applyFont="1" applyAlignment="1">
      <alignment vertical="center" shrinkToFit="1"/>
    </xf>
    <xf numFmtId="0" fontId="16" fillId="0" borderId="0" xfId="0" applyFont="1" applyAlignment="1">
      <alignment vertical="center" shrinkToFit="1"/>
    </xf>
    <xf numFmtId="0" fontId="22" fillId="0" borderId="0" xfId="0" applyFont="1" applyBorder="1" applyAlignment="1">
      <alignment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8" fillId="0" borderId="0" xfId="0" applyFont="1" applyBorder="1" applyAlignment="1">
      <alignment horizontal="center" vertical="center" wrapText="1" shrinkToFit="1"/>
    </xf>
    <xf numFmtId="0" fontId="24" fillId="2" borderId="12" xfId="0" applyFont="1" applyFill="1" applyBorder="1" applyAlignment="1">
      <alignment horizontal="center" vertical="center" shrinkToFit="1"/>
    </xf>
    <xf numFmtId="0" fontId="14" fillId="9" borderId="12" xfId="0" applyFont="1" applyFill="1" applyBorder="1" applyAlignment="1">
      <alignment horizontal="center" vertical="center" shrinkToFit="1"/>
    </xf>
    <xf numFmtId="0" fontId="16" fillId="0" borderId="12" xfId="0" applyFont="1" applyBorder="1" applyAlignment="1">
      <alignment horizontal="center" vertical="center" shrinkToFit="1"/>
    </xf>
    <xf numFmtId="0" fontId="16" fillId="0" borderId="0" xfId="0" applyFont="1" applyBorder="1" applyAlignment="1">
      <alignment horizontal="left" vertical="center"/>
    </xf>
    <xf numFmtId="0" fontId="21" fillId="0" borderId="0" xfId="0" applyFont="1" applyBorder="1" applyAlignment="1">
      <alignment horizontal="left" vertical="center"/>
    </xf>
    <xf numFmtId="176" fontId="16" fillId="0" borderId="0" xfId="0" applyNumberFormat="1" applyFont="1" applyBorder="1" applyAlignment="1">
      <alignment horizontal="left" vertical="center"/>
    </xf>
    <xf numFmtId="0" fontId="16" fillId="0" borderId="0" xfId="0" applyFont="1" applyBorder="1" applyAlignment="1">
      <alignment horizontal="center" vertical="center" shrinkToFit="1"/>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9" xfId="0" applyBorder="1">
      <alignment vertical="center"/>
    </xf>
    <xf numFmtId="0" fontId="0" fillId="0" borderId="36" xfId="0" applyBorder="1">
      <alignment vertical="center"/>
    </xf>
    <xf numFmtId="0" fontId="26" fillId="0" borderId="0" xfId="0" applyFont="1" applyBorder="1" applyAlignment="1">
      <alignment vertical="top" wrapText="1"/>
    </xf>
    <xf numFmtId="0" fontId="15" fillId="0" borderId="29" xfId="0" applyFont="1" applyBorder="1" applyAlignment="1">
      <alignment vertical="center"/>
    </xf>
    <xf numFmtId="0" fontId="15" fillId="0" borderId="36" xfId="0" applyFont="1" applyBorder="1" applyAlignment="1">
      <alignment vertical="center"/>
    </xf>
    <xf numFmtId="0" fontId="15" fillId="0" borderId="36" xfId="0" applyFont="1" applyBorder="1" applyAlignment="1">
      <alignment horizontal="left" vertical="center"/>
    </xf>
    <xf numFmtId="0" fontId="15" fillId="0" borderId="23" xfId="0" applyFont="1" applyBorder="1" applyAlignment="1">
      <alignment vertical="center"/>
    </xf>
    <xf numFmtId="0" fontId="15" fillId="0" borderId="24" xfId="0" applyFont="1" applyBorder="1" applyAlignment="1">
      <alignment horizontal="left" vertical="center"/>
    </xf>
    <xf numFmtId="0" fontId="15" fillId="0" borderId="27" xfId="0" applyFont="1" applyBorder="1" applyAlignment="1">
      <alignment horizontal="left" vertical="center"/>
    </xf>
    <xf numFmtId="58" fontId="20" fillId="0" borderId="0" xfId="0" applyNumberFormat="1" applyFont="1" applyBorder="1" applyAlignment="1">
      <alignment vertical="center"/>
    </xf>
    <xf numFmtId="0" fontId="20" fillId="0" borderId="0" xfId="0" applyFont="1" applyBorder="1" applyAlignment="1">
      <alignment vertical="center"/>
    </xf>
    <xf numFmtId="0" fontId="15" fillId="0" borderId="20" xfId="0" applyFont="1" applyBorder="1" applyAlignment="1">
      <alignment vertical="center"/>
    </xf>
    <xf numFmtId="0" fontId="16" fillId="0" borderId="21" xfId="0" applyFont="1" applyBorder="1" applyAlignment="1">
      <alignment horizontal="left" vertical="center"/>
    </xf>
    <xf numFmtId="0" fontId="16" fillId="0" borderId="22" xfId="0" applyFont="1" applyBorder="1" applyAlignment="1">
      <alignment horizontal="left" vertical="center"/>
    </xf>
    <xf numFmtId="0" fontId="16" fillId="0" borderId="36" xfId="0" applyFont="1" applyBorder="1" applyAlignment="1">
      <alignment horizontal="left" vertical="center"/>
    </xf>
    <xf numFmtId="0" fontId="16" fillId="0" borderId="24" xfId="0" applyFont="1" applyBorder="1" applyAlignment="1">
      <alignment vertical="center"/>
    </xf>
    <xf numFmtId="0" fontId="16" fillId="0" borderId="27" xfId="0" applyFont="1" applyBorder="1" applyAlignment="1">
      <alignment vertical="center"/>
    </xf>
    <xf numFmtId="0" fontId="19" fillId="0" borderId="0" xfId="0" applyFont="1" applyBorder="1" applyAlignment="1">
      <alignment horizontal="right" vertical="center" shrinkToFit="1"/>
    </xf>
    <xf numFmtId="49" fontId="20" fillId="0" borderId="42" xfId="0" applyNumberFormat="1" applyFont="1" applyBorder="1" applyAlignment="1">
      <alignment vertical="center"/>
    </xf>
    <xf numFmtId="49" fontId="20" fillId="0" borderId="45" xfId="0" applyNumberFormat="1" applyFont="1" applyBorder="1" applyAlignment="1">
      <alignment vertical="center"/>
    </xf>
    <xf numFmtId="0" fontId="15" fillId="0" borderId="33" xfId="0" applyFont="1" applyBorder="1" applyAlignment="1">
      <alignment vertical="center"/>
    </xf>
    <xf numFmtId="0" fontId="15" fillId="0" borderId="32" xfId="0" applyFont="1" applyBorder="1" applyAlignment="1">
      <alignment vertical="center"/>
    </xf>
    <xf numFmtId="0" fontId="15" fillId="0" borderId="18" xfId="0" applyFont="1" applyBorder="1" applyAlignment="1">
      <alignment vertical="center"/>
    </xf>
    <xf numFmtId="0" fontId="15" fillId="0" borderId="32" xfId="0" applyFont="1" applyBorder="1" applyAlignment="1">
      <alignment vertical="center" shrinkToFit="1"/>
    </xf>
    <xf numFmtId="0" fontId="21" fillId="0" borderId="0" xfId="0" applyFont="1" applyBorder="1" applyAlignment="1">
      <alignment vertical="center" wrapText="1"/>
    </xf>
    <xf numFmtId="0" fontId="6" fillId="4" borderId="9"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16" fillId="0" borderId="0" xfId="0" applyFont="1" applyBorder="1" applyAlignment="1">
      <alignment horizontal="left" vertical="center"/>
    </xf>
    <xf numFmtId="0" fontId="21" fillId="0" borderId="0" xfId="0" applyFont="1" applyBorder="1" applyAlignment="1">
      <alignment horizontal="left" vertical="center"/>
    </xf>
    <xf numFmtId="176" fontId="16" fillId="0" borderId="0" xfId="0" applyNumberFormat="1" applyFont="1" applyBorder="1" applyAlignment="1">
      <alignment horizontal="left" vertical="center"/>
    </xf>
    <xf numFmtId="0" fontId="16" fillId="0" borderId="0" xfId="0" applyFont="1" applyBorder="1" applyAlignment="1">
      <alignment horizontal="right" vertical="center"/>
    </xf>
    <xf numFmtId="0" fontId="20" fillId="0" borderId="0" xfId="0" applyFont="1" applyBorder="1" applyAlignment="1">
      <alignment horizontal="center" vertical="center" shrinkToFit="1"/>
    </xf>
    <xf numFmtId="0" fontId="16" fillId="0" borderId="0" xfId="0" applyFont="1" applyBorder="1" applyAlignment="1">
      <alignment horizontal="center" vertical="center" shrinkToFit="1"/>
    </xf>
    <xf numFmtId="0" fontId="16" fillId="10" borderId="13" xfId="0" applyFont="1" applyFill="1" applyBorder="1" applyAlignment="1">
      <alignment horizontal="center" vertical="center"/>
    </xf>
    <xf numFmtId="0" fontId="16" fillId="10" borderId="14" xfId="0" applyFont="1" applyFill="1" applyBorder="1" applyAlignment="1">
      <alignment horizontal="center" vertical="center"/>
    </xf>
    <xf numFmtId="0" fontId="16" fillId="10" borderId="15" xfId="0" applyFont="1" applyFill="1" applyBorder="1" applyAlignment="1">
      <alignment horizontal="center" vertical="center"/>
    </xf>
    <xf numFmtId="0" fontId="16" fillId="0" borderId="21"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34"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58" fontId="16" fillId="11" borderId="6" xfId="0" applyNumberFormat="1" applyFont="1" applyFill="1" applyBorder="1" applyAlignment="1">
      <alignment horizontal="center" vertical="center" shrinkToFit="1"/>
    </xf>
    <xf numFmtId="0" fontId="16" fillId="11" borderId="7" xfId="0" applyFont="1" applyFill="1" applyBorder="1" applyAlignment="1">
      <alignment horizontal="center" vertical="center" shrinkToFit="1"/>
    </xf>
    <xf numFmtId="0" fontId="16" fillId="11" borderId="28" xfId="0" applyFont="1" applyFill="1" applyBorder="1" applyAlignment="1">
      <alignment horizontal="center" vertical="center" shrinkToFit="1"/>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6" fillId="0" borderId="15" xfId="0" applyFont="1" applyBorder="1" applyAlignment="1">
      <alignment horizontal="center" vertical="center"/>
    </xf>
    <xf numFmtId="0" fontId="20" fillId="0" borderId="17" xfId="0" applyFont="1" applyBorder="1" applyAlignment="1">
      <alignment horizontal="center" vertical="center" shrinkToFit="1"/>
    </xf>
    <xf numFmtId="0" fontId="16" fillId="0" borderId="17" xfId="0" applyFont="1" applyBorder="1" applyAlignment="1">
      <alignment horizontal="center" vertical="center" shrinkToFit="1"/>
    </xf>
    <xf numFmtId="49" fontId="20" fillId="0" borderId="44" xfId="0" applyNumberFormat="1" applyFont="1" applyBorder="1" applyAlignment="1">
      <alignment horizontal="center" vertical="center"/>
    </xf>
    <xf numFmtId="49" fontId="20" fillId="0" borderId="42" xfId="0" applyNumberFormat="1" applyFont="1" applyBorder="1" applyAlignment="1">
      <alignment horizontal="center" vertical="center"/>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43" xfId="0" applyFont="1" applyBorder="1" applyAlignment="1">
      <alignment horizontal="center" vertical="center" wrapText="1"/>
    </xf>
    <xf numFmtId="49" fontId="16" fillId="0" borderId="21" xfId="0" applyNumberFormat="1" applyFont="1" applyBorder="1" applyAlignment="1">
      <alignment horizontal="center" vertical="center" wrapText="1"/>
    </xf>
    <xf numFmtId="49" fontId="16" fillId="0" borderId="21" xfId="0" applyNumberFormat="1" applyFont="1" applyBorder="1" applyAlignment="1">
      <alignment horizontal="center" vertical="center"/>
    </xf>
    <xf numFmtId="49" fontId="16" fillId="0" borderId="37" xfId="0" applyNumberFormat="1" applyFont="1" applyBorder="1" applyAlignment="1">
      <alignment horizontal="center" vertical="center"/>
    </xf>
    <xf numFmtId="49" fontId="16" fillId="0" borderId="24" xfId="0" applyNumberFormat="1" applyFont="1" applyBorder="1" applyAlignment="1">
      <alignment horizontal="center" vertical="center"/>
    </xf>
    <xf numFmtId="49" fontId="16" fillId="0" borderId="25" xfId="0" applyNumberFormat="1" applyFont="1" applyBorder="1" applyAlignment="1">
      <alignment horizontal="center" vertical="center"/>
    </xf>
    <xf numFmtId="0" fontId="16" fillId="0" borderId="40" xfId="0" applyFont="1" applyBorder="1" applyAlignment="1">
      <alignment horizontal="center" vertical="center"/>
    </xf>
    <xf numFmtId="0" fontId="16" fillId="0" borderId="21" xfId="0" applyFont="1" applyBorder="1" applyAlignment="1">
      <alignment horizontal="center" vertical="center"/>
    </xf>
    <xf numFmtId="0" fontId="16" fillId="0" borderId="22" xfId="0" applyFont="1" applyBorder="1" applyAlignment="1">
      <alignment horizontal="center" vertical="center"/>
    </xf>
    <xf numFmtId="0" fontId="16" fillId="0" borderId="16" xfId="0" applyFont="1" applyBorder="1" applyAlignment="1">
      <alignment horizontal="center" vertical="center" shrinkToFit="1"/>
    </xf>
    <xf numFmtId="0" fontId="16" fillId="0" borderId="32" xfId="0" applyFont="1" applyBorder="1" applyAlignment="1">
      <alignment horizontal="center" vertical="center" shrinkToFit="1"/>
    </xf>
    <xf numFmtId="0" fontId="22" fillId="4" borderId="33" xfId="0" quotePrefix="1" applyFont="1" applyFill="1" applyBorder="1" applyAlignment="1">
      <alignment horizontal="center" vertical="center" shrinkToFit="1"/>
    </xf>
    <xf numFmtId="0" fontId="22" fillId="4" borderId="17" xfId="0" applyFont="1" applyFill="1" applyBorder="1" applyAlignment="1">
      <alignment horizontal="center" vertical="center" shrinkToFit="1"/>
    </xf>
    <xf numFmtId="0" fontId="22" fillId="4" borderId="18" xfId="0" applyFont="1" applyFill="1" applyBorder="1" applyAlignment="1">
      <alignment horizontal="center" vertical="center" shrinkToFit="1"/>
    </xf>
    <xf numFmtId="58" fontId="16" fillId="10" borderId="19" xfId="0" applyNumberFormat="1" applyFont="1" applyFill="1" applyBorder="1" applyAlignment="1">
      <alignment horizontal="center" vertical="center" shrinkToFit="1"/>
    </xf>
    <xf numFmtId="58" fontId="16" fillId="10" borderId="2" xfId="0" applyNumberFormat="1" applyFont="1" applyFill="1" applyBorder="1" applyAlignment="1">
      <alignment horizontal="center" vertical="center" shrinkToFit="1"/>
    </xf>
    <xf numFmtId="58" fontId="16" fillId="10" borderId="31" xfId="0" applyNumberFormat="1" applyFont="1" applyFill="1" applyBorder="1" applyAlignment="1">
      <alignment horizontal="center" vertical="center" shrinkToFit="1"/>
    </xf>
    <xf numFmtId="0" fontId="15" fillId="10" borderId="35" xfId="0" applyFont="1" applyFill="1" applyBorder="1" applyAlignment="1">
      <alignment horizontal="center" vertical="center"/>
    </xf>
    <xf numFmtId="0" fontId="15" fillId="10" borderId="5" xfId="0" applyFont="1" applyFill="1" applyBorder="1" applyAlignment="1">
      <alignment horizontal="center" vertical="center"/>
    </xf>
    <xf numFmtId="0" fontId="23" fillId="4" borderId="11" xfId="0" quotePrefix="1" applyFont="1" applyFill="1" applyBorder="1" applyAlignment="1">
      <alignment horizontal="center" vertical="center"/>
    </xf>
    <xf numFmtId="0" fontId="23" fillId="4" borderId="4" xfId="0" applyFont="1" applyFill="1" applyBorder="1" applyAlignment="1">
      <alignment horizontal="center" vertical="center"/>
    </xf>
    <xf numFmtId="0" fontId="23" fillId="4" borderId="30" xfId="0" applyFont="1" applyFill="1" applyBorder="1" applyAlignment="1">
      <alignment horizontal="center" vertical="center"/>
    </xf>
    <xf numFmtId="58" fontId="16" fillId="0" borderId="6" xfId="0" applyNumberFormat="1" applyFont="1" applyBorder="1" applyAlignment="1">
      <alignment horizontal="center" vertical="center" shrinkToFit="1"/>
    </xf>
    <xf numFmtId="0" fontId="16" fillId="0" borderId="28" xfId="0" applyFont="1" applyBorder="1" applyAlignment="1">
      <alignment horizontal="center" vertical="center" shrinkToFit="1"/>
    </xf>
    <xf numFmtId="0" fontId="15" fillId="0" borderId="2" xfId="0" applyFont="1" applyBorder="1" applyAlignment="1">
      <alignment horizontal="center" vertical="center"/>
    </xf>
    <xf numFmtId="0" fontId="16" fillId="0" borderId="21" xfId="0" applyFont="1" applyBorder="1" applyAlignment="1">
      <alignment horizontal="center" vertical="center" shrinkToFit="1"/>
    </xf>
    <xf numFmtId="0" fontId="16" fillId="0" borderId="24" xfId="0" applyFont="1" applyBorder="1" applyAlignment="1">
      <alignment horizontal="center" vertical="center" shrinkToFit="1"/>
    </xf>
    <xf numFmtId="0" fontId="20" fillId="0" borderId="21" xfId="0" applyFont="1" applyBorder="1" applyAlignment="1">
      <alignment horizontal="center" vertical="center" shrinkToFit="1"/>
    </xf>
    <xf numFmtId="0" fontId="20" fillId="0" borderId="24" xfId="0" applyFont="1" applyBorder="1" applyAlignment="1">
      <alignment horizontal="center" vertical="center" shrinkToFit="1"/>
    </xf>
    <xf numFmtId="0" fontId="22" fillId="0" borderId="11"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8" xfId="0" applyFont="1" applyBorder="1" applyAlignment="1">
      <alignment horizontal="center" vertical="center"/>
    </xf>
    <xf numFmtId="0" fontId="16" fillId="0" borderId="20" xfId="0" applyFont="1" applyBorder="1" applyAlignment="1">
      <alignment horizontal="center" vertical="center" wrapText="1"/>
    </xf>
    <xf numFmtId="0" fontId="15" fillId="0" borderId="21" xfId="0" applyFont="1" applyBorder="1" applyAlignment="1">
      <alignment vertical="center" wrapText="1"/>
    </xf>
    <xf numFmtId="0" fontId="15" fillId="0" borderId="37" xfId="0" applyFont="1" applyBorder="1" applyAlignment="1">
      <alignment vertical="center" wrapText="1"/>
    </xf>
    <xf numFmtId="0" fontId="15" fillId="0" borderId="23" xfId="0" applyFont="1" applyBorder="1" applyAlignment="1">
      <alignment vertical="center" wrapText="1"/>
    </xf>
    <xf numFmtId="0" fontId="15" fillId="0" borderId="24" xfId="0" applyFont="1" applyBorder="1" applyAlignment="1">
      <alignment vertical="center" wrapText="1"/>
    </xf>
    <xf numFmtId="0" fontId="15" fillId="0" borderId="25" xfId="0" applyFont="1" applyBorder="1" applyAlignment="1">
      <alignment vertical="center" wrapText="1"/>
    </xf>
    <xf numFmtId="0" fontId="21" fillId="0" borderId="0" xfId="0" applyFont="1" applyBorder="1" applyAlignment="1">
      <alignment horizontal="center" vertical="center"/>
    </xf>
    <xf numFmtId="0" fontId="16" fillId="0" borderId="12" xfId="0" applyFont="1" applyBorder="1" applyAlignment="1">
      <alignment horizontal="center" vertical="center" shrinkToFit="1"/>
    </xf>
    <xf numFmtId="0" fontId="25" fillId="0" borderId="12" xfId="0" applyFont="1" applyBorder="1" applyAlignment="1" applyProtection="1">
      <alignment horizontal="center" vertical="center" shrinkToFit="1"/>
      <protection locked="0"/>
    </xf>
    <xf numFmtId="0" fontId="16" fillId="0" borderId="13" xfId="0" applyFont="1" applyBorder="1" applyAlignment="1">
      <alignment horizontal="center" vertical="center" shrinkToFit="1"/>
    </xf>
    <xf numFmtId="0" fontId="16" fillId="0" borderId="14" xfId="0" applyFont="1" applyBorder="1" applyAlignment="1">
      <alignment horizontal="center" vertical="center" shrinkToFit="1"/>
    </xf>
    <xf numFmtId="0" fontId="16" fillId="0" borderId="15" xfId="0" applyFont="1" applyBorder="1" applyAlignment="1">
      <alignment horizontal="center" vertical="center" shrinkToFit="1"/>
    </xf>
    <xf numFmtId="0" fontId="16" fillId="0" borderId="18" xfId="0" applyFont="1" applyBorder="1" applyAlignment="1">
      <alignment horizontal="center" vertical="center" shrinkToFit="1"/>
    </xf>
    <xf numFmtId="0" fontId="15" fillId="0" borderId="0" xfId="0" applyFont="1" applyAlignment="1">
      <alignment horizontal="center" vertical="center"/>
    </xf>
    <xf numFmtId="0" fontId="15" fillId="0" borderId="10" xfId="0" applyFont="1" applyBorder="1" applyAlignment="1">
      <alignment horizontal="center" vertical="center"/>
    </xf>
    <xf numFmtId="0" fontId="15" fillId="0" borderId="1"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11" xfId="0" applyFont="1" applyBorder="1" applyAlignment="1">
      <alignment horizontal="center" vertical="center" shrinkToFit="1"/>
    </xf>
    <xf numFmtId="0" fontId="15" fillId="0" borderId="4"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10" xfId="0" applyFont="1" applyBorder="1" applyAlignment="1">
      <alignment horizontal="center" vertical="center" shrinkToFit="1"/>
    </xf>
    <xf numFmtId="0" fontId="19" fillId="0" borderId="0" xfId="0" applyFont="1" applyAlignment="1">
      <alignment horizontal="center" vertical="center" shrinkToFit="1"/>
    </xf>
    <xf numFmtId="0" fontId="19" fillId="0" borderId="10" xfId="0" applyFont="1" applyBorder="1" applyAlignment="1">
      <alignment horizontal="center" vertical="center" shrinkToFit="1"/>
    </xf>
    <xf numFmtId="0" fontId="19" fillId="0" borderId="0" xfId="0" applyFont="1" applyBorder="1" applyAlignment="1">
      <alignment horizontal="center" vertical="center" shrinkToFit="1"/>
    </xf>
    <xf numFmtId="0" fontId="16" fillId="0" borderId="22" xfId="0" applyFont="1" applyBorder="1" applyAlignment="1">
      <alignment horizontal="center" vertical="center" shrinkToFit="1"/>
    </xf>
    <xf numFmtId="0" fontId="16" fillId="0" borderId="27" xfId="0" applyFont="1" applyBorder="1" applyAlignment="1">
      <alignment horizontal="center" vertical="center" shrinkToFi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27" fillId="0" borderId="20" xfId="0" applyFont="1" applyBorder="1" applyAlignment="1">
      <alignment horizontal="center" vertical="center" wrapText="1"/>
    </xf>
    <xf numFmtId="0" fontId="27" fillId="0" borderId="21" xfId="0" applyFont="1" applyBorder="1" applyAlignment="1">
      <alignment horizontal="center" vertical="center"/>
    </xf>
    <xf numFmtId="0" fontId="27" fillId="0" borderId="37" xfId="0" applyFont="1" applyBorder="1" applyAlignment="1">
      <alignment horizontal="center" vertical="center"/>
    </xf>
    <xf numFmtId="0" fontId="27" fillId="0" borderId="23" xfId="0" applyFont="1" applyBorder="1" applyAlignment="1">
      <alignment horizontal="center" vertical="center"/>
    </xf>
    <xf numFmtId="0" fontId="27" fillId="0" borderId="24" xfId="0" applyFont="1" applyBorder="1" applyAlignment="1">
      <alignment horizontal="center" vertical="center"/>
    </xf>
    <xf numFmtId="0" fontId="27" fillId="0" borderId="25" xfId="0" applyFont="1" applyBorder="1" applyAlignment="1">
      <alignment horizontal="center" vertical="center"/>
    </xf>
    <xf numFmtId="0" fontId="26" fillId="0" borderId="38" xfId="0" applyFont="1" applyBorder="1" applyAlignment="1">
      <alignment horizontal="center" vertical="center"/>
    </xf>
    <xf numFmtId="0" fontId="26" fillId="0" borderId="14" xfId="0" applyFont="1" applyBorder="1" applyAlignment="1">
      <alignment horizontal="center" vertical="center"/>
    </xf>
    <xf numFmtId="0" fontId="26" fillId="0" borderId="39" xfId="0" applyFont="1" applyBorder="1" applyAlignment="1">
      <alignment horizontal="center" vertical="center"/>
    </xf>
    <xf numFmtId="0" fontId="26" fillId="0" borderId="15" xfId="0" applyFont="1" applyBorder="1" applyAlignment="1">
      <alignment horizontal="center" vertical="center"/>
    </xf>
    <xf numFmtId="0" fontId="20" fillId="0" borderId="38" xfId="0" applyFont="1" applyBorder="1" applyAlignment="1">
      <alignment horizontal="center" vertical="center"/>
    </xf>
    <xf numFmtId="0" fontId="20" fillId="0" borderId="14" xfId="0" applyFont="1" applyBorder="1" applyAlignment="1">
      <alignment horizontal="center" vertical="center"/>
    </xf>
    <xf numFmtId="0" fontId="20" fillId="0" borderId="39" xfId="0" applyFont="1" applyBorder="1" applyAlignment="1">
      <alignment horizontal="center" vertical="center"/>
    </xf>
    <xf numFmtId="0" fontId="20" fillId="0" borderId="33" xfId="0" applyFont="1" applyBorder="1" applyAlignment="1">
      <alignment horizontal="center" vertical="center"/>
    </xf>
    <xf numFmtId="0" fontId="20" fillId="0" borderId="17" xfId="0" applyFont="1" applyBorder="1" applyAlignment="1">
      <alignment horizontal="center" vertical="center"/>
    </xf>
    <xf numFmtId="0" fontId="20" fillId="0" borderId="32" xfId="0" applyFont="1" applyBorder="1" applyAlignment="1">
      <alignment horizontal="center" vertical="center"/>
    </xf>
    <xf numFmtId="0" fontId="21" fillId="0" borderId="21" xfId="0" applyFont="1" applyBorder="1" applyAlignment="1">
      <alignment horizontal="center" vertical="top" wrapText="1"/>
    </xf>
    <xf numFmtId="0" fontId="21" fillId="0" borderId="0" xfId="0" applyFont="1" applyBorder="1" applyAlignment="1">
      <alignment horizontal="center" vertical="top" wrapText="1"/>
    </xf>
    <xf numFmtId="0" fontId="21" fillId="0" borderId="21" xfId="0" applyFont="1" applyBorder="1" applyAlignment="1">
      <alignment horizontal="left" vertical="center" wrapText="1"/>
    </xf>
    <xf numFmtId="0" fontId="21" fillId="0" borderId="0" xfId="0" applyFont="1" applyBorder="1" applyAlignment="1">
      <alignment horizontal="left" vertical="center" wrapText="1"/>
    </xf>
    <xf numFmtId="0" fontId="27" fillId="0" borderId="29" xfId="0" applyFont="1" applyBorder="1" applyAlignment="1">
      <alignment horizontal="center" vertical="center"/>
    </xf>
    <xf numFmtId="0" fontId="27" fillId="0" borderId="0" xfId="0" applyFont="1" applyBorder="1" applyAlignment="1">
      <alignment horizontal="center" vertical="center"/>
    </xf>
    <xf numFmtId="0" fontId="27" fillId="0" borderId="10" xfId="0" applyFont="1" applyBorder="1" applyAlignment="1">
      <alignment horizontal="center" vertical="center"/>
    </xf>
    <xf numFmtId="0" fontId="26" fillId="0" borderId="40" xfId="0" applyFont="1" applyBorder="1" applyAlignment="1">
      <alignment horizontal="center" vertical="center" wrapText="1"/>
    </xf>
    <xf numFmtId="0" fontId="26" fillId="0" borderId="21" xfId="0" applyFont="1" applyBorder="1" applyAlignment="1">
      <alignment horizontal="center" vertical="center"/>
    </xf>
    <xf numFmtId="0" fontId="26" fillId="0" borderId="37"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8" xfId="0" applyFont="1" applyBorder="1" applyAlignment="1">
      <alignment horizontal="center" vertical="center"/>
    </xf>
    <xf numFmtId="0" fontId="26" fillId="0" borderId="26" xfId="0" applyFont="1" applyBorder="1" applyAlignment="1">
      <alignment horizontal="center" vertical="center"/>
    </xf>
    <xf numFmtId="0" fontId="26" fillId="0" borderId="24" xfId="0" applyFont="1" applyBorder="1" applyAlignment="1">
      <alignment horizontal="center" vertical="center"/>
    </xf>
    <xf numFmtId="0" fontId="26" fillId="0" borderId="25" xfId="0" applyFont="1" applyBorder="1" applyAlignment="1">
      <alignment horizontal="center" vertical="center"/>
    </xf>
    <xf numFmtId="0" fontId="26" fillId="0" borderId="40" xfId="0" applyFont="1" applyBorder="1" applyAlignment="1">
      <alignment horizontal="center" vertical="center"/>
    </xf>
    <xf numFmtId="0" fontId="26" fillId="0" borderId="9" xfId="0" applyFont="1" applyBorder="1" applyAlignment="1">
      <alignment horizontal="center" vertical="center"/>
    </xf>
    <xf numFmtId="0" fontId="26" fillId="0" borderId="0" xfId="0" applyFont="1" applyBorder="1" applyAlignment="1">
      <alignment horizontal="center" vertical="center"/>
    </xf>
    <xf numFmtId="0" fontId="26" fillId="0" borderId="10" xfId="0" applyFont="1" applyBorder="1" applyAlignment="1">
      <alignment horizontal="center" vertical="center"/>
    </xf>
    <xf numFmtId="0" fontId="26" fillId="0" borderId="22" xfId="0" applyFont="1" applyBorder="1" applyAlignment="1">
      <alignment horizontal="center" vertical="center"/>
    </xf>
    <xf numFmtId="0" fontId="26" fillId="0" borderId="36" xfId="0" applyFont="1" applyBorder="1" applyAlignment="1">
      <alignment horizontal="center" vertical="center"/>
    </xf>
    <xf numFmtId="0" fontId="26" fillId="0" borderId="27" xfId="0" applyFont="1" applyBorder="1" applyAlignment="1">
      <alignment horizontal="center" vertical="center"/>
    </xf>
    <xf numFmtId="0" fontId="0" fillId="0" borderId="38" xfId="0" applyBorder="1" applyAlignment="1">
      <alignment horizontal="center" vertical="center"/>
    </xf>
    <xf numFmtId="0" fontId="0" fillId="0" borderId="14" xfId="0" applyBorder="1" applyAlignment="1">
      <alignment horizontal="center" vertical="center"/>
    </xf>
    <xf numFmtId="0" fontId="0" fillId="0" borderId="39"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6" fillId="0" borderId="0" xfId="0" applyFont="1" applyBorder="1" applyAlignment="1">
      <alignment horizontal="left" vertical="top" wrapText="1"/>
    </xf>
    <xf numFmtId="0" fontId="16" fillId="0" borderId="26" xfId="0" applyFont="1" applyBorder="1" applyAlignment="1">
      <alignment horizontal="center" vertical="center"/>
    </xf>
    <xf numFmtId="0" fontId="16" fillId="0" borderId="24" xfId="0" applyFont="1" applyBorder="1" applyAlignment="1">
      <alignment horizontal="center" vertical="center"/>
    </xf>
    <xf numFmtId="0" fontId="16" fillId="0" borderId="27" xfId="0" applyFont="1" applyBorder="1" applyAlignment="1">
      <alignment horizontal="center" vertical="center"/>
    </xf>
    <xf numFmtId="0" fontId="21" fillId="0" borderId="0" xfId="0" applyFont="1" applyAlignment="1">
      <alignment horizontal="right" vertical="center"/>
    </xf>
  </cellXfs>
  <cellStyles count="3">
    <cellStyle name="標準" xfId="0" builtinId="0"/>
    <cellStyle name="標準 2" xfId="1"/>
    <cellStyle name="標準_Sheet1" xfId="2"/>
  </cellStyles>
  <dxfs count="0"/>
  <tableStyles count="0" defaultTableStyle="TableStyleMedium9" defaultPivotStyle="PivotStyleLight16"/>
  <colors>
    <mruColors>
      <color rgb="FFCCFF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sheetData sheetId="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F8" t="str">
            <v>所長名</v>
          </cell>
          <cell r="H8" t="str">
            <v>大隅　太郎太</v>
          </cell>
        </row>
        <row r="9">
          <cell r="D9" t="str">
            <v>天文館小学校</v>
          </cell>
        </row>
        <row r="10">
          <cell r="D10" t="str">
            <v>鹿児島</v>
          </cell>
        </row>
        <row r="11">
          <cell r="D11" t="str">
            <v>鹿児島市天文館1-1-1</v>
          </cell>
        </row>
        <row r="12">
          <cell r="D12" t="str">
            <v>西郷　隆盛</v>
          </cell>
        </row>
        <row r="13">
          <cell r="D13">
            <v>2</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43800</v>
          </cell>
          <cell r="AM55">
            <v>43806</v>
          </cell>
          <cell r="AN55">
            <v>43745</v>
          </cell>
          <cell r="AO55">
            <v>43862</v>
          </cell>
          <cell r="AP55">
            <v>43863</v>
          </cell>
          <cell r="AQ55">
            <v>44170</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3.75" style="2" customWidth="1"/>
    <col min="15" max="15" width="3.75" style="2" customWidth="1"/>
    <col min="16" max="16384" width="2.625" style="2"/>
  </cols>
  <sheetData>
    <row r="1" spans="1:52" ht="3" customHeight="1" x14ac:dyDescent="0.15">
      <c r="A1" s="87"/>
      <c r="B1" s="88"/>
      <c r="C1" s="88"/>
      <c r="D1" s="88"/>
      <c r="E1" s="89"/>
      <c r="F1" s="85"/>
      <c r="G1" s="86"/>
      <c r="H1" s="90"/>
      <c r="I1" s="91"/>
      <c r="J1" s="92"/>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93" t="str">
        <f>[1]基本ﾃﾞｰﾀ!$B$2</f>
        <v>☆学校事務統括システムⅡ　WIN7正規版☆</v>
      </c>
      <c r="E5" s="93"/>
      <c r="F5" s="93"/>
      <c r="G5" s="93"/>
      <c r="H5" s="93"/>
      <c r="I5" s="93"/>
      <c r="J5" s="93"/>
      <c r="K5" s="93"/>
      <c r="L5" s="93"/>
      <c r="M5" s="93"/>
      <c r="N5" s="93"/>
      <c r="O5" s="9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95" t="str">
        <f>[1]基本ﾃﾞｰﾀ!$C3</f>
        <v>Main.Producer:K.Saito / Second.Producer:M.Yamanokuchi　2002-2013 OA研究推進委員会</v>
      </c>
      <c r="E6" s="95"/>
      <c r="F6" s="95"/>
      <c r="G6" s="95"/>
      <c r="H6" s="95"/>
      <c r="I6" s="95"/>
      <c r="J6" s="94" t="s">
        <v>0</v>
      </c>
      <c r="K6" s="94"/>
      <c r="L6" s="94"/>
      <c r="M6" s="94"/>
      <c r="N6" s="94"/>
      <c r="O6" s="94"/>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95" t="str">
        <f>[1]基本ﾃﾞｰﾀ!$C4</f>
        <v>Microsoft Excel2000Pro SR1-00/07 &amp; IME2000/ATOK</v>
      </c>
      <c r="E7" s="95"/>
      <c r="F7" s="95"/>
      <c r="G7" s="95"/>
      <c r="H7" s="95"/>
      <c r="I7" s="95"/>
      <c r="J7" s="96">
        <f>[1]基本ﾃﾞｰﾀ!$G4</f>
        <v>0</v>
      </c>
      <c r="K7" s="96"/>
      <c r="L7" s="96"/>
      <c r="M7" s="96"/>
      <c r="N7" s="96"/>
      <c r="O7" s="96"/>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95" t="str">
        <f>[1]基本ﾃﾞｰﾀ!$C5</f>
        <v>つーるﾎﾞｯｸｽ　VBA MACRO　Ver9.11　Vol5.22　WIN7版</v>
      </c>
      <c r="E8" s="95"/>
      <c r="F8" s="95"/>
      <c r="G8" s="95"/>
      <c r="H8" s="95"/>
      <c r="I8" s="95"/>
      <c r="J8" s="96">
        <f>[1]基本ﾃﾞｰﾀ!$G5</f>
        <v>0</v>
      </c>
      <c r="K8" s="96"/>
      <c r="L8" s="96"/>
      <c r="M8" s="96"/>
      <c r="N8" s="96"/>
      <c r="O8" s="96"/>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鹿児島市教育委員会</v>
      </c>
      <c r="F9" s="9" t="str">
        <f>[1]基本ﾃﾞｰﾀ!$E6</f>
        <v>薩摩　隼太</v>
      </c>
      <c r="G9" s="4"/>
      <c r="H9" s="4"/>
      <c r="I9" s="4"/>
      <c r="J9" s="99" t="str">
        <f>[1]基本ﾃﾞｰﾀ!$J5</f>
        <v>鹿児島県小中学校事務職員研究会管理</v>
      </c>
      <c r="K9" s="100"/>
      <c r="L9" s="100"/>
      <c r="M9" s="100"/>
      <c r="N9" s="100"/>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98" t="s">
        <v>2</v>
      </c>
      <c r="E10" s="98"/>
      <c r="F10" s="98"/>
      <c r="G10" s="98"/>
      <c r="H10" s="6"/>
      <c r="I10" s="83" t="str">
        <f>[1]基本ﾃﾞｰﾀ!$F7</f>
        <v>天文館教育事務所</v>
      </c>
      <c r="J10" s="84"/>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81" t="str">
        <f>[1]基本ﾃﾞｰﾀ!$D8</f>
        <v>鹿児島市立天文館小学校</v>
      </c>
      <c r="G11" s="82"/>
      <c r="H11" s="82"/>
      <c r="I11" s="79" t="str">
        <f>[1]基本ﾃﾞｰﾀ!$F8</f>
        <v>所長名</v>
      </c>
      <c r="J11" s="80"/>
      <c r="K11" s="80" t="str">
        <f>[1]基本ﾃﾞｰﾀ!$H8</f>
        <v>大隅　太郎太</v>
      </c>
      <c r="L11" s="80"/>
      <c r="M11" s="80"/>
      <c r="N11" s="97"/>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81" t="str">
        <f>[1]基本ﾃﾞｰﾀ!$D9</f>
        <v>天文館小学校</v>
      </c>
      <c r="G12" s="82"/>
      <c r="H12" s="82"/>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81" t="str">
        <f>[1]基本ﾃﾞｰﾀ!$D10</f>
        <v>鹿児島</v>
      </c>
      <c r="G13" s="82"/>
      <c r="H13" s="82"/>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81" t="str">
        <f>[1]基本ﾃﾞｰﾀ!$D11</f>
        <v>鹿児島市天文館1-1-1</v>
      </c>
      <c r="G14" s="82"/>
      <c r="H14" s="82"/>
      <c r="I14" s="83" t="str">
        <f>[1]基本ﾃﾞｰﾀ!$F6</f>
        <v>鹿児島県教育委員会</v>
      </c>
      <c r="J14" s="84"/>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82" t="str">
        <f>[1]基本ﾃﾞｰﾀ!$D12</f>
        <v>西郷　隆盛</v>
      </c>
      <c r="G15" s="82"/>
      <c r="H15" s="82"/>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81">
        <f>[1]基本ﾃﾞｰﾀ!$D13</f>
        <v>2</v>
      </c>
      <c r="G16" s="82"/>
      <c r="H16" s="82"/>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81" t="str">
        <f>[1]基本ﾃﾞｰﾀ!$D14</f>
        <v>01</v>
      </c>
      <c r="G17" s="82"/>
      <c r="H17" s="82"/>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81" t="str">
        <f>[1]基本ﾃﾞｰﾀ!$D15</f>
        <v>10</v>
      </c>
      <c r="G18" s="82"/>
      <c r="H18" s="82"/>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81" t="str">
        <f>[1]基本ﾃﾞｰﾀ!$D16</f>
        <v>02</v>
      </c>
      <c r="G19" s="82"/>
      <c r="H19" s="82"/>
      <c r="I19" s="83" t="str">
        <f>[1]基本ﾃﾞｰﾀ!$F$31</f>
        <v>公立学校共済組合　鹿児島支部</v>
      </c>
      <c r="J19" s="84"/>
      <c r="K19" s="10"/>
      <c r="L19" s="10" t="str">
        <f>[1]基本ﾃﾞｰﾀ!$J$31</f>
        <v>〒890-8577</v>
      </c>
      <c r="M19" s="101" t="str">
        <f>[1]基本ﾃﾞｰﾀ!$K$31</f>
        <v>鹿児島市鴨池新町10-1</v>
      </c>
      <c r="N19" s="102"/>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81" t="str">
        <f>[1]基本ﾃﾞｰﾀ!$D17</f>
        <v>01</v>
      </c>
      <c r="G20" s="82"/>
      <c r="H20" s="82"/>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81" t="str">
        <f>[1]基本ﾃﾞｰﾀ!$D18</f>
        <v>09</v>
      </c>
      <c r="G21" s="82"/>
      <c r="H21" s="82"/>
      <c r="I21" s="79" t="str">
        <f>[1]基本ﾃﾞｰﾀ!$F$33</f>
        <v>鹿児島県教育庁  内</v>
      </c>
      <c r="J21" s="80"/>
      <c r="K21" s="16" t="str">
        <f>[1]基本ﾃﾞｰﾀ!$I$33</f>
        <v>TEL(県庁)</v>
      </c>
      <c r="L21" s="16" t="str">
        <f>[1]基本ﾃﾞｰﾀ!$J$33</f>
        <v>099-286-2111</v>
      </c>
      <c r="M21" s="16" t="str">
        <f>[1]基本ﾃﾞｰﾀ!$K$33</f>
        <v>FAX</v>
      </c>
      <c r="N21" s="40"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81" t="str">
        <f>[1]基本ﾃﾞｰﾀ!$D19</f>
        <v>02</v>
      </c>
      <c r="G22" s="82"/>
      <c r="H22" s="82"/>
      <c r="I22" s="15"/>
      <c r="J22" s="16"/>
      <c r="K22" s="16" t="str">
        <f>[1]基本ﾃﾞｰﾀ!$I$34</f>
        <v>福利係</v>
      </c>
      <c r="L22" s="16" t="str">
        <f>[1]基本ﾃﾞｰﾀ!$J$34</f>
        <v>099-286-5205</v>
      </c>
      <c r="M22" s="16" t="str">
        <f>[1]基本ﾃﾞｰﾀ!$K$34</f>
        <v>内線</v>
      </c>
      <c r="N22" s="41">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81" t="str">
        <f>[1]基本ﾃﾞｰﾀ!$D20</f>
        <v>654321</v>
      </c>
      <c r="G23" s="82"/>
      <c r="H23" s="82"/>
      <c r="I23" s="15"/>
      <c r="J23" s="16"/>
      <c r="K23" s="16" t="str">
        <f>[1]基本ﾃﾞｰﾀ!$I$35</f>
        <v>厚生係</v>
      </c>
      <c r="L23" s="16" t="str">
        <f>[1]基本ﾃﾞｰﾀ!$J$35</f>
        <v>099-286-5206</v>
      </c>
      <c r="M23" s="16" t="str">
        <f>[1]基本ﾃﾞｰﾀ!$K$34</f>
        <v>内線</v>
      </c>
      <c r="N23" s="41">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81" t="str">
        <f>[1]基本ﾃﾞｰﾀ!$D21</f>
        <v>899-0001</v>
      </c>
      <c r="G24" s="82"/>
      <c r="H24" s="82"/>
      <c r="I24" s="12"/>
      <c r="J24" s="13"/>
      <c r="K24" s="13" t="str">
        <f>[1]基本ﾃﾞｰﾀ!$I$36</f>
        <v>年金給付係</v>
      </c>
      <c r="L24" s="13"/>
      <c r="M24" s="13" t="str">
        <f>[1]基本ﾃﾞｰﾀ!$K$34</f>
        <v>内線</v>
      </c>
      <c r="N24" s="42">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81" t="str">
        <f>[1]基本ﾃﾞｰﾀ!$D22</f>
        <v>0995-12-3456</v>
      </c>
      <c r="G25" s="82"/>
      <c r="H25" s="82"/>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81" t="str">
        <f>[1]基本ﾃﾞｰﾀ!$D23</f>
        <v>0995-65-4321</v>
      </c>
      <c r="G26" s="82"/>
      <c r="H26" s="82"/>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81" t="str">
        <f>[1]基本ﾃﾞｰﾀ!$D24</f>
        <v>鹿児島　一太郎</v>
      </c>
      <c r="G27" s="82"/>
      <c r="H27" s="82"/>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81">
        <f>[1]基本ﾃﾞｰﾀ!$D25</f>
        <v>0</v>
      </c>
      <c r="G28" s="82"/>
      <c r="H28" s="82"/>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81">
        <f>[1]基本ﾃﾞｰﾀ!$D26</f>
        <v>0</v>
      </c>
      <c r="G29" s="82"/>
      <c r="H29" s="82"/>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81">
        <f>[1]基本ﾃﾞｰﾀ!$D27</f>
        <v>0</v>
      </c>
      <c r="G30" s="82"/>
      <c r="H30" s="82"/>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 ref="D7:I7"/>
    <mergeCell ref="D8:I8"/>
    <mergeCell ref="J7:O7"/>
    <mergeCell ref="K11:N11"/>
    <mergeCell ref="D10:G10"/>
    <mergeCell ref="J8:O8"/>
    <mergeCell ref="I10:J10"/>
    <mergeCell ref="F1:G1"/>
    <mergeCell ref="A1:E1"/>
    <mergeCell ref="H1:J1"/>
    <mergeCell ref="D5:O5"/>
    <mergeCell ref="J6:O6"/>
    <mergeCell ref="D6:I6"/>
    <mergeCell ref="I21:J21"/>
    <mergeCell ref="F16:H16"/>
    <mergeCell ref="F15:H15"/>
    <mergeCell ref="F11:H11"/>
    <mergeCell ref="F12:H12"/>
    <mergeCell ref="I11:J11"/>
    <mergeCell ref="F14:H14"/>
    <mergeCell ref="I14:J14"/>
    <mergeCell ref="F13:H13"/>
    <mergeCell ref="I19:J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1:EJ53"/>
  <sheetViews>
    <sheetView tabSelected="1" zoomScale="75" zoomScaleNormal="75" workbookViewId="0">
      <pane xSplit="4" ySplit="12" topLeftCell="E43" activePane="bottomRight" state="frozen"/>
      <selection pane="topRight" activeCell="E1" sqref="E1"/>
      <selection pane="bottomLeft" activeCell="A13" sqref="A13"/>
      <selection pane="bottomRight" activeCell="BK43" sqref="BK43"/>
    </sheetView>
  </sheetViews>
  <sheetFormatPr defaultColWidth="2.625" defaultRowHeight="13.5" x14ac:dyDescent="0.15"/>
  <cols>
    <col min="4" max="4" width="5.625" customWidth="1"/>
  </cols>
  <sheetData>
    <row r="1" spans="3:140" s="19" customFormat="1" ht="9" customHeight="1" x14ac:dyDescent="0.15">
      <c r="C1" s="18">
        <v>1</v>
      </c>
      <c r="AS1" s="20"/>
      <c r="AT1" s="21"/>
      <c r="AU1" s="21"/>
      <c r="AV1" s="21"/>
      <c r="AW1" s="21"/>
      <c r="BN1"/>
      <c r="BS1" s="23"/>
      <c r="EJ1" s="22"/>
    </row>
    <row r="2" spans="3:140" s="19" customFormat="1" ht="9" customHeight="1" x14ac:dyDescent="0.15">
      <c r="C2" s="18">
        <v>2</v>
      </c>
      <c r="AS2" s="20"/>
      <c r="AT2" s="21"/>
      <c r="AU2" s="21"/>
      <c r="AV2" s="21"/>
      <c r="AW2" s="21"/>
      <c r="BN2"/>
      <c r="BS2" s="23"/>
      <c r="EJ2" s="22"/>
    </row>
    <row r="3" spans="3:140" s="19" customFormat="1" ht="9" customHeight="1" x14ac:dyDescent="0.15">
      <c r="C3" s="18">
        <v>3</v>
      </c>
      <c r="AS3" s="24"/>
      <c r="AT3" s="21"/>
      <c r="AU3" s="21"/>
      <c r="AV3" s="21"/>
      <c r="AW3" s="24"/>
      <c r="AX3" s="21"/>
      <c r="BN3"/>
      <c r="BS3" s="23"/>
      <c r="EJ3" s="22"/>
    </row>
    <row r="4" spans="3:140" s="19" customFormat="1" ht="9" customHeight="1" x14ac:dyDescent="0.15">
      <c r="C4" s="18">
        <v>4</v>
      </c>
      <c r="AS4" s="24"/>
      <c r="AT4" s="21"/>
      <c r="AU4" s="21"/>
      <c r="AV4" s="21"/>
      <c r="AW4" s="24"/>
      <c r="AX4" s="21"/>
      <c r="BN4"/>
      <c r="BS4" s="23"/>
      <c r="EJ4" s="22"/>
    </row>
    <row r="5" spans="3:140" s="19" customFormat="1" ht="13.5" customHeight="1" x14ac:dyDescent="0.15">
      <c r="C5" s="18">
        <v>5</v>
      </c>
      <c r="E5" s="160"/>
      <c r="F5" s="161"/>
      <c r="G5" s="161"/>
      <c r="H5" s="161"/>
      <c r="I5" s="161"/>
      <c r="J5" s="161"/>
      <c r="K5" s="161"/>
      <c r="L5" s="161"/>
      <c r="M5" s="161"/>
      <c r="N5" s="161"/>
      <c r="O5" s="161"/>
      <c r="P5" s="161"/>
      <c r="Q5" s="161"/>
      <c r="R5" s="161"/>
      <c r="S5" s="161"/>
      <c r="T5" s="161"/>
      <c r="U5" s="161"/>
      <c r="V5" s="161"/>
      <c r="W5" s="161"/>
      <c r="X5" s="161"/>
      <c r="Y5" s="161"/>
      <c r="Z5" s="161"/>
      <c r="AA5" s="161"/>
      <c r="AB5" s="161"/>
      <c r="AC5" s="161"/>
      <c r="AD5" s="161"/>
      <c r="AE5" s="161"/>
      <c r="AF5" s="161"/>
      <c r="AG5" s="161"/>
      <c r="AH5" s="161"/>
      <c r="AI5" s="161"/>
      <c r="AJ5" s="161"/>
      <c r="AK5" s="161"/>
      <c r="AL5" s="161"/>
      <c r="AM5" s="161"/>
      <c r="AN5" s="161"/>
      <c r="AO5" s="161"/>
      <c r="AP5" s="161"/>
      <c r="AQ5" s="161"/>
      <c r="AR5" s="162"/>
      <c r="AS5" s="39"/>
      <c r="AT5" s="21"/>
      <c r="AU5" s="21"/>
      <c r="AV5" s="21"/>
      <c r="AW5" s="24"/>
      <c r="AX5" s="21"/>
      <c r="BN5"/>
      <c r="BS5" s="23"/>
      <c r="EJ5" s="22"/>
    </row>
    <row r="6" spans="3:140" s="19" customFormat="1" ht="13.5" customHeight="1" x14ac:dyDescent="0.15">
      <c r="C6" s="18">
        <v>6</v>
      </c>
      <c r="E6" s="163"/>
      <c r="F6" s="164"/>
      <c r="G6" s="164"/>
      <c r="H6" s="164"/>
      <c r="I6" s="164"/>
      <c r="J6" s="164"/>
      <c r="K6" s="164"/>
      <c r="L6" s="164"/>
      <c r="M6" s="164"/>
      <c r="N6" s="164"/>
      <c r="O6" s="164"/>
      <c r="P6" s="164"/>
      <c r="Q6" s="164"/>
      <c r="R6" s="164"/>
      <c r="S6" s="164"/>
      <c r="T6" s="164"/>
      <c r="U6" s="164"/>
      <c r="V6" s="164"/>
      <c r="W6" s="164"/>
      <c r="X6" s="164"/>
      <c r="Y6" s="164"/>
      <c r="Z6" s="164"/>
      <c r="AA6" s="164"/>
      <c r="AB6" s="164"/>
      <c r="AC6" s="164"/>
      <c r="AD6" s="164"/>
      <c r="AE6" s="164"/>
      <c r="AF6" s="164"/>
      <c r="AG6" s="164"/>
      <c r="AH6" s="164"/>
      <c r="AI6" s="164"/>
      <c r="AJ6" s="164"/>
      <c r="AK6" s="164"/>
      <c r="AL6" s="164"/>
      <c r="AM6" s="164"/>
      <c r="AN6" s="164"/>
      <c r="AO6" s="164"/>
      <c r="AP6" s="164"/>
      <c r="AQ6" s="164"/>
      <c r="AR6" s="165"/>
      <c r="AS6" s="39"/>
      <c r="AT6" s="21"/>
      <c r="AU6" s="21"/>
      <c r="AV6" s="21"/>
      <c r="AW6" s="21"/>
      <c r="AX6" s="21"/>
      <c r="BN6"/>
      <c r="BS6" s="23"/>
      <c r="EJ6" s="22"/>
    </row>
    <row r="7" spans="3:140" s="19" customFormat="1" ht="13.5" customHeight="1" thickBot="1" x14ac:dyDescent="0.2">
      <c r="C7" s="18">
        <v>7</v>
      </c>
      <c r="F7" s="155" t="str">
        <f>IF($D9="","",(VLOOKUP($D9,[1]職員ﾃﾞｰﾀ!$B$6:$BG$106,8)))</f>
        <v>ｻﾂﾏ　ﾊﾔﾄ</v>
      </c>
      <c r="G7" s="155"/>
      <c r="H7" s="155"/>
      <c r="I7" s="155"/>
      <c r="J7" s="155"/>
      <c r="K7" s="155"/>
      <c r="L7" s="155"/>
      <c r="M7" s="155"/>
      <c r="AS7" s="39"/>
      <c r="AT7" s="21"/>
      <c r="AU7" s="21"/>
      <c r="AV7" s="21"/>
      <c r="AW7" s="21"/>
      <c r="BN7"/>
      <c r="BS7" s="23"/>
      <c r="EJ7" s="22"/>
    </row>
    <row r="8" spans="3:140" s="19" customFormat="1" ht="18.75" customHeight="1" x14ac:dyDescent="0.15">
      <c r="C8" s="18">
        <v>8</v>
      </c>
      <c r="D8" s="45" t="s">
        <v>42</v>
      </c>
      <c r="E8" s="37"/>
      <c r="F8" s="173" t="str">
        <f>IF($D9="","",(VLOOKUP($D9,[1]職員ﾃﾞｰﾀ!$B$6:$BG$106,7)))</f>
        <v>薩摩　隼人</v>
      </c>
      <c r="G8" s="173"/>
      <c r="H8" s="173"/>
      <c r="I8" s="173"/>
      <c r="J8" s="173"/>
      <c r="K8" s="173"/>
      <c r="L8" s="173"/>
      <c r="M8" s="173"/>
      <c r="N8" s="38"/>
      <c r="O8" s="175" t="s">
        <v>36</v>
      </c>
      <c r="P8" s="176"/>
      <c r="Q8" s="176"/>
      <c r="R8" s="176"/>
      <c r="S8" s="177"/>
      <c r="U8"/>
      <c r="V8"/>
      <c r="W8"/>
      <c r="X8"/>
      <c r="Y8"/>
      <c r="Z8"/>
      <c r="AA8"/>
      <c r="AB8"/>
      <c r="AC8"/>
      <c r="AD8"/>
      <c r="AE8"/>
      <c r="AF8"/>
      <c r="AG8"/>
      <c r="AH8"/>
      <c r="AI8"/>
      <c r="AJ8"/>
      <c r="AK8"/>
      <c r="AL8"/>
      <c r="AM8"/>
      <c r="AN8"/>
      <c r="AO8"/>
      <c r="AP8"/>
      <c r="AQ8"/>
      <c r="AR8"/>
      <c r="AS8"/>
      <c r="AT8" s="21"/>
      <c r="AU8" s="21"/>
      <c r="AV8" s="21"/>
      <c r="AW8" s="21"/>
      <c r="BN8"/>
      <c r="BS8" s="23"/>
      <c r="EJ8" s="22"/>
    </row>
    <row r="9" spans="3:140" s="19" customFormat="1" ht="18.75" customHeight="1" thickBot="1" x14ac:dyDescent="0.2">
      <c r="C9" s="18">
        <v>9</v>
      </c>
      <c r="D9" s="44">
        <v>50</v>
      </c>
      <c r="E9" s="37"/>
      <c r="F9" s="174">
        <f>IF($D9="","",(VLOOKUP($D9,[1]職員ﾃﾞｰﾀ!$B$6:$BG$106,12)))</f>
        <v>123456</v>
      </c>
      <c r="G9" s="174"/>
      <c r="H9" s="174"/>
      <c r="I9" s="174"/>
      <c r="J9" s="174"/>
      <c r="K9" s="174"/>
      <c r="L9" s="174"/>
      <c r="M9" s="174"/>
      <c r="N9" s="38"/>
      <c r="O9" s="140">
        <f>IF($D9="","",(VLOOKUP($D9,[1]職員ﾃﾞｰﾀ!$B$6:$BG$106,31)))</f>
        <v>450601</v>
      </c>
      <c r="P9" s="126"/>
      <c r="Q9" s="126"/>
      <c r="R9" s="126"/>
      <c r="S9" s="178"/>
      <c r="U9"/>
      <c r="V9"/>
      <c r="W9"/>
      <c r="X9"/>
      <c r="Y9"/>
      <c r="Z9"/>
      <c r="AA9"/>
      <c r="AB9"/>
      <c r="AC9"/>
      <c r="AD9"/>
      <c r="AE9"/>
      <c r="AF9"/>
      <c r="AG9"/>
      <c r="AH9"/>
      <c r="AI9"/>
      <c r="AJ9"/>
      <c r="AK9"/>
      <c r="AL9"/>
      <c r="AM9"/>
      <c r="AN9"/>
      <c r="AO9"/>
      <c r="AP9"/>
      <c r="AQ9"/>
      <c r="AR9"/>
      <c r="AS9"/>
      <c r="AT9" s="21"/>
      <c r="AU9" s="21"/>
      <c r="AV9" s="21"/>
      <c r="AW9" s="21"/>
      <c r="BN9"/>
      <c r="BS9" s="23"/>
      <c r="EJ9" s="22"/>
    </row>
    <row r="10" spans="3:140" s="19" customFormat="1" ht="18.75" customHeight="1" x14ac:dyDescent="0.15">
      <c r="C10" s="18">
        <v>10</v>
      </c>
      <c r="U10"/>
      <c r="V10"/>
      <c r="W10"/>
      <c r="X10"/>
      <c r="Y10"/>
      <c r="Z10"/>
      <c r="AA10"/>
      <c r="AB10"/>
      <c r="AC10"/>
      <c r="AD10"/>
      <c r="AE10"/>
      <c r="AF10"/>
      <c r="AG10"/>
      <c r="AH10"/>
      <c r="AI10"/>
      <c r="AJ10"/>
      <c r="AK10"/>
      <c r="AL10"/>
      <c r="AM10"/>
      <c r="AN10"/>
      <c r="AO10"/>
      <c r="AP10"/>
      <c r="AQ10"/>
      <c r="AR10"/>
      <c r="AS10"/>
      <c r="AT10" s="21"/>
      <c r="AU10" s="21"/>
      <c r="AV10" s="21"/>
      <c r="AW10" s="21"/>
      <c r="BN10"/>
      <c r="BS10" s="23"/>
      <c r="EJ10" s="22"/>
    </row>
    <row r="11" spans="3:140" s="19" customFormat="1" ht="18.75" customHeight="1" x14ac:dyDescent="0.15">
      <c r="C11" s="18"/>
      <c r="U11"/>
      <c r="V11"/>
      <c r="W11"/>
      <c r="X11"/>
      <c r="Y11"/>
      <c r="Z11"/>
      <c r="AA11"/>
      <c r="AB11"/>
      <c r="AC11"/>
      <c r="AD11"/>
      <c r="AE11"/>
      <c r="AF11"/>
      <c r="AG11"/>
      <c r="AH11"/>
      <c r="AI11"/>
      <c r="AJ11"/>
      <c r="AK11"/>
      <c r="AL11"/>
      <c r="AM11"/>
      <c r="AN11"/>
      <c r="AO11"/>
      <c r="AP11"/>
      <c r="AQ11"/>
      <c r="AR11"/>
      <c r="AS11"/>
      <c r="AT11" s="21"/>
      <c r="AU11" s="21"/>
      <c r="AV11" s="21"/>
      <c r="AW11" s="21"/>
      <c r="BN11"/>
      <c r="BS11" s="23"/>
      <c r="EJ11" s="22"/>
    </row>
    <row r="12" spans="3:140" s="19" customFormat="1" ht="9" customHeight="1" x14ac:dyDescent="0.15">
      <c r="C12" s="18"/>
      <c r="U12" s="43"/>
      <c r="V12" s="43"/>
      <c r="W12" s="43"/>
      <c r="X12" s="43"/>
      <c r="Y12" s="43"/>
      <c r="Z12" s="43"/>
      <c r="AA12" s="43"/>
      <c r="AB12" s="43"/>
      <c r="AC12" s="43"/>
      <c r="AD12" s="43"/>
      <c r="AE12" s="21"/>
      <c r="AF12" s="21"/>
      <c r="AG12" s="21"/>
      <c r="AH12" s="21"/>
      <c r="AI12" s="21"/>
      <c r="AJ12" s="21"/>
      <c r="AK12" s="21"/>
      <c r="AL12" s="21"/>
      <c r="AM12" s="21"/>
      <c r="AN12" s="21"/>
      <c r="AO12" s="21"/>
      <c r="AP12" s="21"/>
      <c r="AQ12" s="21"/>
      <c r="AR12" s="21"/>
      <c r="AS12" s="21"/>
      <c r="AT12" s="21"/>
      <c r="AU12" s="21"/>
      <c r="AV12" s="21"/>
      <c r="AW12" s="21"/>
      <c r="BN12"/>
      <c r="BS12" s="23"/>
      <c r="EJ12" s="22"/>
    </row>
    <row r="13" spans="3:140" s="19" customFormat="1" ht="9" customHeight="1" x14ac:dyDescent="0.15">
      <c r="C13" s="18"/>
      <c r="AS13" s="39"/>
      <c r="AT13" s="21"/>
      <c r="AU13" s="21"/>
      <c r="AV13" s="21"/>
      <c r="AW13" s="21"/>
      <c r="BN13"/>
      <c r="BS13" s="23"/>
      <c r="EJ13" s="22"/>
    </row>
    <row r="14" spans="3:140" s="19" customFormat="1" ht="13.5" customHeight="1" x14ac:dyDescent="0.15">
      <c r="C14" s="18"/>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79"/>
      <c r="AI14" s="179"/>
      <c r="AJ14" s="179"/>
      <c r="AK14" s="179"/>
      <c r="AL14" s="180"/>
      <c r="AM14" s="181" t="s">
        <v>22</v>
      </c>
      <c r="AN14" s="182"/>
      <c r="AO14" s="182"/>
      <c r="AP14" s="182"/>
      <c r="AQ14" s="182"/>
      <c r="AR14" s="183"/>
      <c r="AS14" s="25"/>
      <c r="AT14" s="21"/>
      <c r="AU14" s="21"/>
      <c r="AV14" s="21"/>
      <c r="AW14" s="21"/>
      <c r="BN14"/>
      <c r="BS14" s="23"/>
      <c r="EJ14" s="22"/>
    </row>
    <row r="15" spans="3:140" s="19" customFormat="1" ht="22.5" customHeight="1" x14ac:dyDescent="0.15">
      <c r="C15" s="26"/>
      <c r="E15" s="27"/>
      <c r="G15" s="34"/>
      <c r="H15" s="34"/>
      <c r="I15" s="190" t="s">
        <v>65</v>
      </c>
      <c r="J15" s="190"/>
      <c r="K15" s="190"/>
      <c r="L15" s="190"/>
      <c r="M15" s="190"/>
      <c r="N15" s="190"/>
      <c r="O15" s="190"/>
      <c r="P15" s="190"/>
      <c r="Q15" s="190"/>
      <c r="R15" s="190"/>
      <c r="S15" s="190"/>
      <c r="T15" s="190"/>
      <c r="U15" s="190"/>
      <c r="V15" s="190"/>
      <c r="W15" s="190"/>
      <c r="X15" s="190"/>
      <c r="Y15" s="190"/>
      <c r="Z15" s="190"/>
      <c r="AA15" s="190"/>
      <c r="AB15" s="190"/>
      <c r="AC15" s="190"/>
      <c r="AD15" s="190"/>
      <c r="AE15" s="190"/>
      <c r="AF15" s="190"/>
      <c r="AG15" s="190"/>
      <c r="AH15" s="190"/>
      <c r="AI15" s="190"/>
      <c r="AJ15" s="190"/>
      <c r="AK15" s="190"/>
      <c r="AL15" s="191"/>
      <c r="AM15" s="184" t="s">
        <v>23</v>
      </c>
      <c r="AN15" s="185"/>
      <c r="AO15" s="185"/>
      <c r="AP15" s="185"/>
      <c r="AQ15" s="185"/>
      <c r="AR15" s="186"/>
      <c r="AS15" s="21"/>
      <c r="AT15" s="21"/>
      <c r="AU15" s="21"/>
      <c r="AV15" s="21"/>
      <c r="AW15" s="21"/>
      <c r="BN15"/>
      <c r="BS15" s="23"/>
      <c r="EJ15" s="22"/>
    </row>
    <row r="16" spans="3:140" s="19" customFormat="1" ht="22.5" customHeight="1" x14ac:dyDescent="0.15">
      <c r="C16" s="18"/>
      <c r="D16" s="27"/>
      <c r="E16" s="27"/>
      <c r="F16" s="28"/>
      <c r="G16" s="34"/>
      <c r="H16" s="34"/>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c r="AK16" s="190"/>
      <c r="AL16" s="191"/>
      <c r="AM16" s="187"/>
      <c r="AN16" s="188"/>
      <c r="AO16" s="188"/>
      <c r="AP16" s="188"/>
      <c r="AQ16" s="188"/>
      <c r="AR16" s="189"/>
      <c r="AS16" s="21"/>
      <c r="AT16" s="21"/>
      <c r="AU16" s="21"/>
      <c r="AV16" s="21"/>
      <c r="AW16" s="21"/>
      <c r="BN16"/>
      <c r="BS16" s="23"/>
      <c r="EJ16" s="22"/>
    </row>
    <row r="17" spans="3:140" s="19" customFormat="1" ht="22.5" customHeight="1" x14ac:dyDescent="0.15">
      <c r="C17" s="18"/>
      <c r="D17" s="27"/>
      <c r="E17" s="29"/>
      <c r="G17" s="35"/>
      <c r="H17" s="35"/>
      <c r="I17" s="190"/>
      <c r="J17" s="190"/>
      <c r="K17" s="190"/>
      <c r="L17" s="190"/>
      <c r="M17" s="190"/>
      <c r="N17" s="190"/>
      <c r="O17" s="190"/>
      <c r="P17" s="190"/>
      <c r="Q17" s="190"/>
      <c r="R17" s="190"/>
      <c r="S17" s="190"/>
      <c r="T17" s="190"/>
      <c r="U17" s="190"/>
      <c r="V17" s="190"/>
      <c r="W17" s="190"/>
      <c r="X17" s="190"/>
      <c r="Y17" s="190"/>
      <c r="Z17" s="190"/>
      <c r="AA17" s="190"/>
      <c r="AB17" s="190"/>
      <c r="AC17" s="190"/>
      <c r="AD17" s="190"/>
      <c r="AE17" s="190"/>
      <c r="AF17" s="190"/>
      <c r="AG17" s="190"/>
      <c r="AH17" s="190"/>
      <c r="AI17" s="190"/>
      <c r="AJ17" s="190"/>
      <c r="AK17" s="190"/>
      <c r="AL17" s="191"/>
      <c r="AM17" s="187"/>
      <c r="AN17" s="188"/>
      <c r="AO17" s="188"/>
      <c r="AP17" s="188"/>
      <c r="AQ17" s="188"/>
      <c r="AR17" s="189"/>
      <c r="AS17" s="21"/>
      <c r="AT17" s="21"/>
      <c r="AU17" s="21"/>
      <c r="AV17" s="21"/>
      <c r="AW17" s="21"/>
      <c r="BN17"/>
      <c r="BS17" s="23"/>
      <c r="EJ17" s="22"/>
    </row>
    <row r="18" spans="3:140" s="19" customFormat="1" ht="22.5" customHeight="1" thickBot="1" x14ac:dyDescent="0.2">
      <c r="C18" s="18"/>
      <c r="D18" s="27"/>
      <c r="E18" s="29"/>
      <c r="F18" s="71"/>
      <c r="G18" s="35"/>
      <c r="H18" s="35"/>
      <c r="I18" s="192"/>
      <c r="J18" s="192"/>
      <c r="K18" s="192"/>
      <c r="L18" s="192"/>
      <c r="M18" s="192"/>
      <c r="N18" s="192"/>
      <c r="O18" s="192"/>
      <c r="P18" s="192"/>
      <c r="Q18" s="192"/>
      <c r="R18" s="192"/>
      <c r="S18" s="192"/>
      <c r="T18" s="192"/>
      <c r="U18" s="192"/>
      <c r="V18" s="192"/>
      <c r="W18" s="192"/>
      <c r="X18" s="192"/>
      <c r="Y18" s="192"/>
      <c r="Z18" s="192"/>
      <c r="AA18" s="192"/>
      <c r="AB18" s="192"/>
      <c r="AC18" s="192"/>
      <c r="AD18" s="192"/>
      <c r="AE18" s="192"/>
      <c r="AF18" s="192"/>
      <c r="AG18" s="192"/>
      <c r="AH18" s="192"/>
      <c r="AI18" s="192"/>
      <c r="AJ18" s="192"/>
      <c r="AK18" s="192"/>
      <c r="AL18" s="191"/>
      <c r="AM18" s="187"/>
      <c r="AN18" s="188"/>
      <c r="AO18" s="188"/>
      <c r="AP18" s="188"/>
      <c r="AQ18" s="188"/>
      <c r="AR18" s="189"/>
      <c r="AS18" s="21"/>
      <c r="AT18" s="21"/>
      <c r="AU18" s="21"/>
      <c r="AV18" s="21"/>
      <c r="AW18" s="21"/>
      <c r="BN18"/>
      <c r="BS18" s="23"/>
      <c r="EJ18" s="22"/>
    </row>
    <row r="19" spans="3:140" s="19" customFormat="1" ht="18.75" customHeight="1" thickBot="1" x14ac:dyDescent="0.2">
      <c r="C19" s="18"/>
      <c r="D19" s="21"/>
      <c r="E19" s="166" t="s">
        <v>46</v>
      </c>
      <c r="F19" s="167"/>
      <c r="G19" s="167"/>
      <c r="H19" s="167"/>
      <c r="I19" s="167"/>
      <c r="J19" s="168"/>
      <c r="K19" s="209" t="str">
        <f>F7</f>
        <v>ｻﾂﾏ　ﾊﾔﾄ</v>
      </c>
      <c r="L19" s="210"/>
      <c r="M19" s="210"/>
      <c r="N19" s="210"/>
      <c r="O19" s="210"/>
      <c r="P19" s="210"/>
      <c r="Q19" s="210"/>
      <c r="R19" s="210"/>
      <c r="S19" s="210"/>
      <c r="T19" s="210"/>
      <c r="U19" s="210"/>
      <c r="V19" s="210"/>
      <c r="W19" s="210"/>
      <c r="X19" s="210"/>
      <c r="Y19" s="210"/>
      <c r="Z19" s="210"/>
      <c r="AA19" s="211"/>
      <c r="AB19" s="112" t="s">
        <v>47</v>
      </c>
      <c r="AC19" s="112"/>
      <c r="AD19" s="112"/>
      <c r="AE19" s="112"/>
      <c r="AF19" s="113"/>
      <c r="AG19" s="222" t="s">
        <v>66</v>
      </c>
      <c r="AH19" s="223"/>
      <c r="AI19" s="223"/>
      <c r="AJ19" s="158" t="str">
        <f>MID(O9,1,2)</f>
        <v>45</v>
      </c>
      <c r="AK19" s="158"/>
      <c r="AL19" s="156" t="s">
        <v>24</v>
      </c>
      <c r="AM19" s="158" t="str">
        <f>MID(O9,3,2)</f>
        <v>06</v>
      </c>
      <c r="AN19" s="158"/>
      <c r="AO19" s="156" t="s">
        <v>25</v>
      </c>
      <c r="AP19" s="158" t="str">
        <f>MID(O9,5,2)</f>
        <v>01</v>
      </c>
      <c r="AQ19" s="158"/>
      <c r="AR19" s="193" t="s">
        <v>26</v>
      </c>
      <c r="AS19" s="21"/>
      <c r="AT19" s="21"/>
      <c r="AU19" s="21"/>
      <c r="AV19" s="21"/>
      <c r="AW19" s="21"/>
      <c r="BN19"/>
      <c r="BS19" s="23"/>
      <c r="EJ19" s="22"/>
    </row>
    <row r="20" spans="3:140" s="19" customFormat="1" ht="31.5" customHeight="1" thickBot="1" x14ac:dyDescent="0.2">
      <c r="C20" s="18"/>
      <c r="D20" s="21"/>
      <c r="E20" s="169"/>
      <c r="F20" s="170"/>
      <c r="G20" s="170"/>
      <c r="H20" s="170"/>
      <c r="I20" s="170"/>
      <c r="J20" s="171"/>
      <c r="K20" s="212" t="str">
        <f>F8</f>
        <v>薩摩　隼人</v>
      </c>
      <c r="L20" s="213"/>
      <c r="M20" s="213"/>
      <c r="N20" s="213"/>
      <c r="O20" s="213"/>
      <c r="P20" s="213"/>
      <c r="Q20" s="213"/>
      <c r="R20" s="213"/>
      <c r="S20" s="213"/>
      <c r="T20" s="213"/>
      <c r="U20" s="213"/>
      <c r="V20" s="213"/>
      <c r="W20" s="213"/>
      <c r="X20" s="213"/>
      <c r="Y20" s="213"/>
      <c r="Z20" s="213"/>
      <c r="AA20" s="214"/>
      <c r="AB20" s="114"/>
      <c r="AC20" s="114"/>
      <c r="AD20" s="114"/>
      <c r="AE20" s="114"/>
      <c r="AF20" s="115"/>
      <c r="AG20" s="228"/>
      <c r="AH20" s="229"/>
      <c r="AI20" s="229"/>
      <c r="AJ20" s="159"/>
      <c r="AK20" s="159"/>
      <c r="AL20" s="157"/>
      <c r="AM20" s="159"/>
      <c r="AN20" s="159"/>
      <c r="AO20" s="157"/>
      <c r="AP20" s="159"/>
      <c r="AQ20" s="159"/>
      <c r="AR20" s="194"/>
      <c r="AS20" s="21"/>
      <c r="AT20" s="109" t="s">
        <v>38</v>
      </c>
      <c r="AU20" s="110"/>
      <c r="AV20" s="110"/>
      <c r="AW20" s="110"/>
      <c r="AX20" s="110"/>
      <c r="AY20" s="110"/>
      <c r="AZ20" s="111"/>
      <c r="BN20"/>
      <c r="BS20" s="23"/>
      <c r="EJ20" s="22"/>
    </row>
    <row r="21" spans="3:140" s="19" customFormat="1" ht="31.5" customHeight="1" thickBot="1" x14ac:dyDescent="0.2">
      <c r="C21" s="18"/>
      <c r="D21" s="21"/>
      <c r="E21" s="129" t="s">
        <v>43</v>
      </c>
      <c r="F21" s="130"/>
      <c r="G21" s="130"/>
      <c r="H21" s="130"/>
      <c r="I21" s="130"/>
      <c r="J21" s="131"/>
      <c r="K21" s="127" t="str">
        <f>基本ｼｰﾄ!$F$11</f>
        <v>鹿児島市立天文館小学校</v>
      </c>
      <c r="L21" s="128"/>
      <c r="M21" s="128"/>
      <c r="N21" s="128"/>
      <c r="O21" s="128"/>
      <c r="P21" s="128"/>
      <c r="Q21" s="128"/>
      <c r="R21" s="128"/>
      <c r="S21" s="128"/>
      <c r="T21" s="128"/>
      <c r="U21" s="128"/>
      <c r="V21" s="128"/>
      <c r="W21" s="128"/>
      <c r="X21" s="128"/>
      <c r="Y21" s="128"/>
      <c r="Z21" s="72"/>
      <c r="AA21" s="73"/>
      <c r="AB21" s="132" t="s">
        <v>44</v>
      </c>
      <c r="AC21" s="133"/>
      <c r="AD21" s="133"/>
      <c r="AE21" s="133"/>
      <c r="AF21" s="134"/>
      <c r="AG21" s="137" t="s">
        <v>34</v>
      </c>
      <c r="AH21" s="138"/>
      <c r="AI21" s="138"/>
      <c r="AJ21" s="138">
        <f>F9</f>
        <v>123456</v>
      </c>
      <c r="AK21" s="138"/>
      <c r="AL21" s="138"/>
      <c r="AM21" s="138"/>
      <c r="AN21" s="138"/>
      <c r="AO21" s="138"/>
      <c r="AP21" s="138"/>
      <c r="AQ21" s="138"/>
      <c r="AR21" s="139"/>
      <c r="AS21" s="21"/>
      <c r="AT21" s="145">
        <f>IF($D$9="","",(VLOOKUP($D$9,[1]職員ﾃﾞｰﾀ!$B$6:$BG$106,38)))</f>
        <v>43806</v>
      </c>
      <c r="AU21" s="146"/>
      <c r="AV21" s="146"/>
      <c r="AW21" s="146"/>
      <c r="AX21" s="146"/>
      <c r="AY21" s="146"/>
      <c r="AZ21" s="147"/>
      <c r="EJ21" s="22"/>
    </row>
    <row r="22" spans="3:140" s="19" customFormat="1" ht="31.5" customHeight="1" thickBot="1" x14ac:dyDescent="0.2">
      <c r="C22" s="18"/>
      <c r="D22" s="21"/>
      <c r="E22" s="195" t="s">
        <v>48</v>
      </c>
      <c r="F22" s="196"/>
      <c r="G22" s="196"/>
      <c r="H22" s="196"/>
      <c r="I22" s="196"/>
      <c r="J22" s="196"/>
      <c r="K22" s="197" t="str">
        <f>IF($D9="","",(VLOOKUP($D9,[1]職員ﾃﾞｰﾀ!$B$6:$BG$106,6)))</f>
        <v>教諭</v>
      </c>
      <c r="L22" s="197"/>
      <c r="M22" s="197"/>
      <c r="N22" s="197"/>
      <c r="O22" s="197"/>
      <c r="P22" s="197"/>
      <c r="Q22" s="197"/>
      <c r="R22" s="197"/>
      <c r="S22" s="197"/>
      <c r="T22" s="197"/>
      <c r="U22" s="197"/>
      <c r="V22" s="197"/>
      <c r="W22" s="197"/>
      <c r="X22" s="197"/>
      <c r="Y22" s="197"/>
      <c r="Z22" s="197"/>
      <c r="AA22" s="198"/>
      <c r="AB22" s="135"/>
      <c r="AC22" s="135"/>
      <c r="AD22" s="135"/>
      <c r="AE22" s="135"/>
      <c r="AF22" s="136"/>
      <c r="AG22" s="245"/>
      <c r="AH22" s="246"/>
      <c r="AI22" s="246"/>
      <c r="AJ22" s="246"/>
      <c r="AK22" s="246"/>
      <c r="AL22" s="246"/>
      <c r="AM22" s="246"/>
      <c r="AN22" s="246"/>
      <c r="AO22" s="246"/>
      <c r="AP22" s="246"/>
      <c r="AQ22" s="246"/>
      <c r="AR22" s="247"/>
      <c r="AS22" s="21"/>
      <c r="AT22" s="148" t="s">
        <v>37</v>
      </c>
      <c r="AU22" s="149"/>
      <c r="AV22" s="150" t="s">
        <v>61</v>
      </c>
      <c r="AW22" s="151"/>
      <c r="AX22" s="151"/>
      <c r="AY22" s="151"/>
      <c r="AZ22" s="152"/>
      <c r="EJ22" s="22"/>
    </row>
    <row r="23" spans="3:140" s="19" customFormat="1" ht="20.25" customHeight="1" x14ac:dyDescent="0.15">
      <c r="C23" s="18"/>
      <c r="D23" s="21"/>
      <c r="E23" s="199" t="s">
        <v>59</v>
      </c>
      <c r="F23" s="200"/>
      <c r="G23" s="200"/>
      <c r="H23" s="200"/>
      <c r="I23" s="200"/>
      <c r="J23" s="201"/>
      <c r="K23" s="205" t="s">
        <v>50</v>
      </c>
      <c r="L23" s="206"/>
      <c r="M23" s="206"/>
      <c r="N23" s="206"/>
      <c r="O23" s="206"/>
      <c r="P23" s="206"/>
      <c r="Q23" s="206"/>
      <c r="R23" s="206"/>
      <c r="S23" s="206"/>
      <c r="T23" s="206"/>
      <c r="U23" s="206"/>
      <c r="V23" s="206"/>
      <c r="W23" s="206"/>
      <c r="X23" s="206"/>
      <c r="Y23" s="206"/>
      <c r="Z23" s="206"/>
      <c r="AA23" s="207"/>
      <c r="AB23" s="205" t="s">
        <v>51</v>
      </c>
      <c r="AC23" s="206"/>
      <c r="AD23" s="206"/>
      <c r="AE23" s="206"/>
      <c r="AF23" s="206"/>
      <c r="AG23" s="206"/>
      <c r="AH23" s="206"/>
      <c r="AI23" s="206"/>
      <c r="AJ23" s="206"/>
      <c r="AK23" s="206"/>
      <c r="AL23" s="206"/>
      <c r="AM23" s="206"/>
      <c r="AN23" s="206"/>
      <c r="AO23" s="206"/>
      <c r="AP23" s="206"/>
      <c r="AQ23" s="206"/>
      <c r="AR23" s="208"/>
      <c r="AS23" s="21"/>
      <c r="AT23" s="122" t="s">
        <v>56</v>
      </c>
      <c r="AU23" s="123"/>
      <c r="AV23" s="123"/>
      <c r="AW23" s="123"/>
      <c r="AX23" s="123"/>
      <c r="AY23" s="123"/>
      <c r="AZ23" s="123"/>
      <c r="BA23" s="123"/>
      <c r="BB23" s="123"/>
      <c r="BC23" s="123"/>
      <c r="BD23" s="123"/>
      <c r="BE23" s="123"/>
      <c r="BF23" s="123"/>
      <c r="BG23" s="123"/>
      <c r="BH23" s="123"/>
      <c r="BI23" s="123"/>
      <c r="BJ23" s="123"/>
      <c r="BK23" s="123"/>
      <c r="BL23" s="123"/>
      <c r="BM23" s="124"/>
      <c r="EJ23" s="22"/>
    </row>
    <row r="24" spans="3:140" s="19" customFormat="1" ht="31.5" customHeight="1" thickBot="1" x14ac:dyDescent="0.2">
      <c r="C24" s="18"/>
      <c r="D24" s="21"/>
      <c r="E24" s="202"/>
      <c r="F24" s="203"/>
      <c r="G24" s="203"/>
      <c r="H24" s="203"/>
      <c r="I24" s="203"/>
      <c r="J24" s="204"/>
      <c r="K24" s="74"/>
      <c r="L24" s="126" t="s">
        <v>49</v>
      </c>
      <c r="M24" s="126"/>
      <c r="N24" s="126"/>
      <c r="O24" s="125" t="str">
        <f>MID($AW$25,1,2)</f>
        <v>01</v>
      </c>
      <c r="P24" s="125"/>
      <c r="Q24" s="126" t="s">
        <v>24</v>
      </c>
      <c r="R24" s="126"/>
      <c r="S24" s="125" t="str">
        <f>MID($AW$25,3,2)</f>
        <v>12</v>
      </c>
      <c r="T24" s="125"/>
      <c r="U24" s="126" t="s">
        <v>25</v>
      </c>
      <c r="V24" s="126"/>
      <c r="W24" s="125" t="str">
        <f>MID($AW$25,5,2)</f>
        <v>01</v>
      </c>
      <c r="X24" s="125"/>
      <c r="Y24" s="126" t="s">
        <v>26</v>
      </c>
      <c r="Z24" s="126"/>
      <c r="AA24" s="75"/>
      <c r="AB24" s="74"/>
      <c r="AC24" s="126" t="s">
        <v>49</v>
      </c>
      <c r="AD24" s="126"/>
      <c r="AE24" s="126"/>
      <c r="AF24" s="125" t="str">
        <f>MID($BG$25,1,2)</f>
        <v>02</v>
      </c>
      <c r="AG24" s="125"/>
      <c r="AH24" s="126" t="s">
        <v>24</v>
      </c>
      <c r="AI24" s="126"/>
      <c r="AJ24" s="125" t="str">
        <f>MID($BG$25,3,2)</f>
        <v>02</v>
      </c>
      <c r="AK24" s="125"/>
      <c r="AL24" s="126" t="s">
        <v>25</v>
      </c>
      <c r="AM24" s="126"/>
      <c r="AN24" s="125" t="str">
        <f>MID($BG$25,5,2)</f>
        <v>01</v>
      </c>
      <c r="AO24" s="125"/>
      <c r="AP24" s="126" t="s">
        <v>26</v>
      </c>
      <c r="AQ24" s="126"/>
      <c r="AR24" s="76"/>
      <c r="AT24" s="116" t="s">
        <v>27</v>
      </c>
      <c r="AU24" s="117"/>
      <c r="AV24" s="118"/>
      <c r="AW24" s="153">
        <f>IF($D9="","",(VLOOKUP($D9,[1]職員ﾃﾞｰﾀ!$B$6:$BG$106,37)))</f>
        <v>43800</v>
      </c>
      <c r="AX24" s="117"/>
      <c r="AY24" s="117"/>
      <c r="AZ24" s="117"/>
      <c r="BA24" s="117"/>
      <c r="BB24" s="117"/>
      <c r="BC24" s="154"/>
      <c r="BD24" s="116" t="s">
        <v>28</v>
      </c>
      <c r="BE24" s="117"/>
      <c r="BF24" s="118"/>
      <c r="BG24" s="119">
        <f>IF($D9="","",(VLOOKUP($D9,[1]職員ﾃﾞｰﾀ!$B$6:$BG$106,40)))</f>
        <v>43862</v>
      </c>
      <c r="BH24" s="120"/>
      <c r="BI24" s="120"/>
      <c r="BJ24" s="120"/>
      <c r="BK24" s="120"/>
      <c r="BL24" s="120"/>
      <c r="BM24" s="121"/>
      <c r="EJ24" s="22"/>
    </row>
    <row r="25" spans="3:140" s="19" customFormat="1" ht="20.25" customHeight="1" thickBot="1" x14ac:dyDescent="0.2">
      <c r="C25" s="18"/>
      <c r="D25" s="21"/>
      <c r="E25" s="199" t="s">
        <v>60</v>
      </c>
      <c r="F25" s="200"/>
      <c r="G25" s="200"/>
      <c r="H25" s="200"/>
      <c r="I25" s="200"/>
      <c r="J25" s="201"/>
      <c r="K25" s="222" t="s">
        <v>52</v>
      </c>
      <c r="L25" s="223"/>
      <c r="M25" s="223"/>
      <c r="N25" s="223"/>
      <c r="O25" s="223"/>
      <c r="P25" s="223"/>
      <c r="Q25" s="223"/>
      <c r="R25" s="223"/>
      <c r="S25" s="224"/>
      <c r="T25" s="238"/>
      <c r="U25" s="239"/>
      <c r="V25" s="239"/>
      <c r="W25" s="239"/>
      <c r="X25" s="239"/>
      <c r="Y25" s="239"/>
      <c r="Z25" s="239"/>
      <c r="AA25" s="239"/>
      <c r="AB25" s="239"/>
      <c r="AC25" s="239"/>
      <c r="AD25" s="239"/>
      <c r="AE25" s="239"/>
      <c r="AF25" s="239"/>
      <c r="AG25" s="239"/>
      <c r="AH25" s="239"/>
      <c r="AI25" s="239"/>
      <c r="AJ25" s="240"/>
      <c r="AK25" s="231" t="s">
        <v>53</v>
      </c>
      <c r="AL25" s="223"/>
      <c r="AM25" s="223"/>
      <c r="AN25" s="224"/>
      <c r="AO25" s="222" t="s">
        <v>54</v>
      </c>
      <c r="AP25" s="223"/>
      <c r="AQ25" s="223"/>
      <c r="AR25" s="235"/>
      <c r="AS25" s="21"/>
      <c r="AT25" s="140" t="s">
        <v>37</v>
      </c>
      <c r="AU25" s="126"/>
      <c r="AV25" s="141"/>
      <c r="AW25" s="142" t="s">
        <v>58</v>
      </c>
      <c r="AX25" s="143"/>
      <c r="AY25" s="143"/>
      <c r="AZ25" s="143"/>
      <c r="BA25" s="143"/>
      <c r="BB25" s="143"/>
      <c r="BC25" s="144"/>
      <c r="BD25" s="140" t="s">
        <v>37</v>
      </c>
      <c r="BE25" s="126"/>
      <c r="BF25" s="141"/>
      <c r="BG25" s="142" t="s">
        <v>57</v>
      </c>
      <c r="BH25" s="143"/>
      <c r="BI25" s="143"/>
      <c r="BJ25" s="143"/>
      <c r="BK25" s="143"/>
      <c r="BL25" s="143"/>
      <c r="BM25" s="144"/>
      <c r="EJ25" s="22"/>
    </row>
    <row r="26" spans="3:140" s="19" customFormat="1" ht="31.5" customHeight="1" x14ac:dyDescent="0.15">
      <c r="C26" s="18"/>
      <c r="D26" s="21"/>
      <c r="E26" s="219"/>
      <c r="F26" s="220"/>
      <c r="G26" s="220"/>
      <c r="H26" s="220"/>
      <c r="I26" s="220"/>
      <c r="J26" s="221"/>
      <c r="K26" s="225"/>
      <c r="L26" s="226"/>
      <c r="M26" s="226"/>
      <c r="N26" s="226"/>
      <c r="O26" s="226"/>
      <c r="P26" s="226"/>
      <c r="Q26" s="226"/>
      <c r="R26" s="226"/>
      <c r="S26" s="227"/>
      <c r="T26" s="241"/>
      <c r="U26" s="242"/>
      <c r="V26" s="242"/>
      <c r="W26" s="242"/>
      <c r="X26" s="242"/>
      <c r="Y26" s="242"/>
      <c r="Z26" s="242"/>
      <c r="AA26" s="242"/>
      <c r="AB26" s="242"/>
      <c r="AC26" s="242"/>
      <c r="AD26" s="242"/>
      <c r="AE26" s="242"/>
      <c r="AF26" s="242"/>
      <c r="AG26" s="242"/>
      <c r="AH26" s="242"/>
      <c r="AI26" s="242"/>
      <c r="AJ26" s="243"/>
      <c r="AK26" s="232"/>
      <c r="AL26" s="233"/>
      <c r="AM26" s="233"/>
      <c r="AN26" s="234"/>
      <c r="AO26" s="232"/>
      <c r="AP26" s="233"/>
      <c r="AQ26" s="233"/>
      <c r="AR26" s="236"/>
      <c r="AS26" s="21"/>
      <c r="AT26" s="50"/>
      <c r="AU26" s="50"/>
      <c r="AV26" s="50"/>
      <c r="AW26"/>
      <c r="AX26"/>
      <c r="AY26"/>
      <c r="AZ26"/>
      <c r="BA26"/>
      <c r="BB26"/>
      <c r="BC26"/>
      <c r="BD26"/>
      <c r="BE26"/>
      <c r="BF26"/>
      <c r="BG26"/>
      <c r="BH26"/>
      <c r="BI26"/>
      <c r="BJ26"/>
      <c r="BK26"/>
      <c r="BL26"/>
      <c r="BM26"/>
      <c r="BN26"/>
      <c r="EJ26" s="22"/>
    </row>
    <row r="27" spans="3:140" s="19" customFormat="1" ht="31.5" customHeight="1" thickBot="1" x14ac:dyDescent="0.2">
      <c r="C27" s="18"/>
      <c r="D27" s="21"/>
      <c r="E27" s="202"/>
      <c r="F27" s="203"/>
      <c r="G27" s="203"/>
      <c r="H27" s="203"/>
      <c r="I27" s="203"/>
      <c r="J27" s="204"/>
      <c r="K27" s="228" t="s">
        <v>45</v>
      </c>
      <c r="L27" s="229"/>
      <c r="M27" s="229"/>
      <c r="N27" s="229"/>
      <c r="O27" s="229"/>
      <c r="P27" s="229"/>
      <c r="Q27" s="229"/>
      <c r="R27" s="229"/>
      <c r="S27" s="230"/>
      <c r="T27" s="126" t="s">
        <v>49</v>
      </c>
      <c r="U27" s="126"/>
      <c r="V27" s="126"/>
      <c r="W27" s="126"/>
      <c r="X27" s="125" t="str">
        <f>MID($AV$22,1,2)</f>
        <v>01</v>
      </c>
      <c r="Y27" s="125"/>
      <c r="Z27" s="126" t="s">
        <v>24</v>
      </c>
      <c r="AA27" s="126"/>
      <c r="AB27" s="125" t="str">
        <f>MID($AV$22,3,2)</f>
        <v>12</v>
      </c>
      <c r="AC27" s="125"/>
      <c r="AD27" s="126" t="s">
        <v>25</v>
      </c>
      <c r="AE27" s="126"/>
      <c r="AF27" s="125" t="str">
        <f>MID($AV$22,5,2)</f>
        <v>07</v>
      </c>
      <c r="AG27" s="125"/>
      <c r="AH27" s="126" t="s">
        <v>26</v>
      </c>
      <c r="AI27" s="126"/>
      <c r="AJ27" s="77"/>
      <c r="AK27" s="228"/>
      <c r="AL27" s="229"/>
      <c r="AM27" s="229"/>
      <c r="AN27" s="230"/>
      <c r="AO27" s="228"/>
      <c r="AP27" s="229"/>
      <c r="AQ27" s="229"/>
      <c r="AR27" s="237"/>
      <c r="AS27" s="21"/>
      <c r="AT27" s="50"/>
      <c r="AU27" s="50"/>
      <c r="AV27" s="50"/>
      <c r="AW27"/>
      <c r="AX27"/>
      <c r="AY27"/>
      <c r="AZ27"/>
      <c r="BA27"/>
      <c r="BB27"/>
      <c r="BC27"/>
      <c r="BD27"/>
      <c r="BE27"/>
      <c r="BF27"/>
      <c r="BG27"/>
      <c r="BH27"/>
      <c r="BI27"/>
      <c r="BJ27"/>
      <c r="BK27"/>
      <c r="BL27"/>
      <c r="BM27"/>
      <c r="BN27"/>
      <c r="EJ27" s="22"/>
    </row>
    <row r="28" spans="3:140" s="19" customFormat="1" ht="31.5" customHeight="1" x14ac:dyDescent="0.15">
      <c r="C28" s="18"/>
      <c r="E28" s="51"/>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3"/>
      <c r="EJ28" s="22"/>
    </row>
    <row r="29" spans="3:140" s="19" customFormat="1" ht="31.5" customHeight="1" x14ac:dyDescent="0.15">
      <c r="C29" s="18"/>
      <c r="E29" s="54"/>
      <c r="F29" s="244" t="s">
        <v>62</v>
      </c>
      <c r="G29" s="244"/>
      <c r="H29" s="244"/>
      <c r="I29" s="244"/>
      <c r="J29" s="244"/>
      <c r="K29" s="244"/>
      <c r="L29" s="244"/>
      <c r="M29" s="244"/>
      <c r="N29" s="244"/>
      <c r="O29" s="244"/>
      <c r="P29" s="244"/>
      <c r="Q29" s="244"/>
      <c r="R29" s="244"/>
      <c r="S29" s="244"/>
      <c r="T29" s="244"/>
      <c r="U29" s="244"/>
      <c r="V29" s="244"/>
      <c r="W29" s="244"/>
      <c r="X29" s="244"/>
      <c r="Y29" s="244"/>
      <c r="Z29" s="244"/>
      <c r="AA29" s="244"/>
      <c r="AB29" s="244"/>
      <c r="AC29" s="244"/>
      <c r="AD29" s="244"/>
      <c r="AE29" s="244"/>
      <c r="AF29" s="244"/>
      <c r="AG29" s="244"/>
      <c r="AH29" s="244"/>
      <c r="AI29" s="244"/>
      <c r="AJ29" s="244"/>
      <c r="AK29" s="244"/>
      <c r="AL29" s="244"/>
      <c r="AM29" s="244"/>
      <c r="AN29" s="244"/>
      <c r="AO29" s="244"/>
      <c r="AP29" s="244"/>
      <c r="AQ29" s="244"/>
      <c r="AR29" s="55"/>
      <c r="EJ29" s="22"/>
    </row>
    <row r="30" spans="3:140" s="19" customFormat="1" ht="31.5" customHeight="1" x14ac:dyDescent="0.15">
      <c r="C30" s="18"/>
      <c r="E30" s="54"/>
      <c r="F30" s="244"/>
      <c r="G30" s="244"/>
      <c r="H30" s="244"/>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4"/>
      <c r="AR30" s="55"/>
      <c r="EJ30" s="22"/>
    </row>
    <row r="31" spans="3:140" s="19" customFormat="1" ht="12" customHeight="1" x14ac:dyDescent="0.15">
      <c r="C31" s="18"/>
      <c r="E31" s="54"/>
      <c r="F31" s="244"/>
      <c r="G31" s="244"/>
      <c r="H31" s="244"/>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c r="AR31" s="55"/>
      <c r="EJ31" s="22"/>
    </row>
    <row r="32" spans="3:140" s="19" customFormat="1" ht="24" customHeight="1" x14ac:dyDescent="0.15">
      <c r="C32" s="18"/>
      <c r="E32" s="54"/>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5"/>
      <c r="EJ32" s="22"/>
    </row>
    <row r="33" spans="3:140" s="19" customFormat="1" ht="12" customHeight="1" x14ac:dyDescent="0.15">
      <c r="C33" s="18"/>
      <c r="E33" s="57"/>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58"/>
      <c r="BN33"/>
      <c r="BS33" s="23"/>
      <c r="EJ33" s="22"/>
    </row>
    <row r="34" spans="3:140" s="19" customFormat="1" ht="24" customHeight="1" x14ac:dyDescent="0.15">
      <c r="C34" s="18"/>
      <c r="E34" s="57"/>
      <c r="F34" s="31"/>
      <c r="G34" s="105" t="str">
        <f>基本ｼｰﾄ!I19&amp;"長　殿"</f>
        <v>公立学校共済組合　鹿児島支部長　殿</v>
      </c>
      <c r="H34" s="105"/>
      <c r="I34" s="105"/>
      <c r="J34" s="105"/>
      <c r="K34" s="105"/>
      <c r="L34" s="105"/>
      <c r="M34" s="105"/>
      <c r="N34" s="105"/>
      <c r="O34" s="105"/>
      <c r="P34" s="105"/>
      <c r="Q34" s="105"/>
      <c r="R34" s="105"/>
      <c r="S34" s="105"/>
      <c r="T34" s="105"/>
      <c r="U34" s="105"/>
      <c r="V34" s="105"/>
      <c r="W34" s="105"/>
      <c r="X34" s="105"/>
      <c r="Y34" s="105"/>
      <c r="Z34" s="31"/>
      <c r="AA34" s="31"/>
      <c r="AB34" s="31"/>
      <c r="AC34" s="31"/>
      <c r="AD34" s="31"/>
      <c r="AE34" s="31"/>
      <c r="AF34" s="31"/>
      <c r="AG34" s="31"/>
      <c r="AH34" s="31"/>
      <c r="AI34" s="31"/>
      <c r="AJ34" s="31"/>
      <c r="AK34" s="31"/>
      <c r="AL34" s="31"/>
      <c r="AM34" s="31"/>
      <c r="AN34" s="31"/>
      <c r="AO34" s="31"/>
      <c r="AP34" s="31"/>
      <c r="AQ34" s="31"/>
      <c r="AR34" s="59"/>
      <c r="AS34" s="31"/>
      <c r="BN34"/>
      <c r="BS34" s="23"/>
      <c r="EJ34" s="22"/>
    </row>
    <row r="35" spans="3:140" s="19" customFormat="1" ht="24" customHeight="1" x14ac:dyDescent="0.15">
      <c r="C35" s="18"/>
      <c r="E35" s="57"/>
      <c r="F35" s="31"/>
      <c r="G35" s="49"/>
      <c r="H35" s="49"/>
      <c r="I35" s="49"/>
      <c r="J35" s="49"/>
      <c r="K35" s="49"/>
      <c r="L35" s="49"/>
      <c r="M35" s="49"/>
      <c r="N35" s="49"/>
      <c r="O35" s="49"/>
      <c r="P35" s="49"/>
      <c r="Q35" s="49"/>
      <c r="R35" s="49"/>
      <c r="S35" s="49"/>
      <c r="T35" s="49"/>
      <c r="U35" s="49"/>
      <c r="V35" s="49"/>
      <c r="W35" s="49"/>
      <c r="X35" s="49"/>
      <c r="Y35" s="49"/>
      <c r="Z35" s="31"/>
      <c r="AA35" s="31"/>
      <c r="AB35" s="31"/>
      <c r="AC35" s="31"/>
      <c r="AD35" s="31"/>
      <c r="AE35" s="31"/>
      <c r="AF35" s="31"/>
      <c r="AG35" s="31"/>
      <c r="AH35" s="31"/>
      <c r="AI35" s="31"/>
      <c r="AJ35" s="31"/>
      <c r="AK35" s="31"/>
      <c r="AL35" s="31"/>
      <c r="AM35" s="31"/>
      <c r="AN35" s="31"/>
      <c r="AO35" s="31"/>
      <c r="AP35" s="31"/>
      <c r="AQ35" s="31"/>
      <c r="AR35" s="59"/>
      <c r="AS35" s="31"/>
      <c r="BN35"/>
      <c r="BS35" s="23"/>
      <c r="EJ35" s="22"/>
    </row>
    <row r="36" spans="3:140" s="19" customFormat="1" ht="24" customHeight="1" x14ac:dyDescent="0.15">
      <c r="C36" s="18"/>
      <c r="E36" s="57"/>
      <c r="F36" s="31"/>
      <c r="G36" s="49"/>
      <c r="H36" s="108" t="s">
        <v>49</v>
      </c>
      <c r="I36" s="108"/>
      <c r="J36" s="108"/>
      <c r="K36" s="107"/>
      <c r="L36" s="107"/>
      <c r="M36" s="108" t="s">
        <v>24</v>
      </c>
      <c r="N36" s="108"/>
      <c r="O36" s="107"/>
      <c r="P36" s="107"/>
      <c r="Q36" s="108" t="s">
        <v>25</v>
      </c>
      <c r="R36" s="108"/>
      <c r="S36" s="107"/>
      <c r="T36" s="107"/>
      <c r="U36" s="108" t="s">
        <v>26</v>
      </c>
      <c r="V36" s="108"/>
      <c r="W36" s="49"/>
      <c r="X36" s="49"/>
      <c r="Y36" s="49"/>
      <c r="Z36" s="31"/>
      <c r="AA36" s="31"/>
      <c r="AB36" s="31"/>
      <c r="AC36" s="31"/>
      <c r="AD36" s="31"/>
      <c r="AE36" s="31"/>
      <c r="AF36" s="31"/>
      <c r="AG36" s="31"/>
      <c r="AH36" s="31"/>
      <c r="AI36" s="31"/>
      <c r="AJ36" s="31"/>
      <c r="AK36" s="31"/>
      <c r="AL36" s="31"/>
      <c r="AM36" s="31"/>
      <c r="AN36" s="31"/>
      <c r="AO36" s="31"/>
      <c r="AP36" s="31"/>
      <c r="AQ36" s="31"/>
      <c r="AR36" s="59"/>
      <c r="AS36" s="31"/>
      <c r="BN36"/>
      <c r="BS36" s="23"/>
      <c r="EJ36" s="22"/>
    </row>
    <row r="37" spans="3:140" s="19" customFormat="1" ht="24" customHeight="1" x14ac:dyDescent="0.15">
      <c r="C37" s="18"/>
      <c r="E37" s="57"/>
      <c r="F37" s="31"/>
      <c r="G37" s="31"/>
      <c r="H37" s="31"/>
      <c r="I37" s="31"/>
      <c r="J37" s="31"/>
      <c r="K37" s="31"/>
      <c r="L37" s="31"/>
      <c r="M37" s="31"/>
      <c r="N37" s="31"/>
      <c r="O37" s="31"/>
      <c r="P37" s="31"/>
      <c r="Q37" s="31"/>
      <c r="R37" s="31"/>
      <c r="S37" s="31"/>
      <c r="T37" s="31"/>
      <c r="U37" s="31"/>
      <c r="V37" s="31"/>
      <c r="W37" s="48"/>
      <c r="X37" s="48"/>
      <c r="Y37" s="48"/>
      <c r="Z37" s="104"/>
      <c r="AA37" s="104"/>
      <c r="AB37" s="48"/>
      <c r="AC37" s="103"/>
      <c r="AD37" s="103"/>
      <c r="AE37" s="103"/>
      <c r="AF37" s="103"/>
      <c r="AG37" s="103"/>
      <c r="AH37" s="103"/>
      <c r="AI37" s="103"/>
      <c r="AJ37" s="103"/>
      <c r="AK37" s="103"/>
      <c r="AL37" s="103"/>
      <c r="AM37" s="103"/>
      <c r="AN37" s="48"/>
      <c r="AO37" s="48"/>
      <c r="AP37" s="48"/>
      <c r="AQ37" s="48"/>
      <c r="AR37" s="59"/>
      <c r="AS37" s="31"/>
      <c r="BN37"/>
      <c r="BS37" s="23"/>
      <c r="EJ37" s="22"/>
    </row>
    <row r="38" spans="3:140" s="19" customFormat="1" ht="24" customHeight="1" x14ac:dyDescent="0.15">
      <c r="C38" s="18"/>
      <c r="E38" s="57"/>
      <c r="F38" s="31"/>
      <c r="G38" s="31"/>
      <c r="H38" s="31"/>
      <c r="I38" s="63"/>
      <c r="J38" s="64"/>
      <c r="K38" s="64"/>
      <c r="L38" s="64"/>
      <c r="M38" s="64"/>
      <c r="N38" s="64"/>
      <c r="O38" s="64"/>
      <c r="P38" s="64"/>
      <c r="Q38" s="64"/>
      <c r="R38" s="64"/>
      <c r="S38" s="64"/>
      <c r="T38" s="106" t="s">
        <v>29</v>
      </c>
      <c r="U38" s="106"/>
      <c r="V38" s="106"/>
      <c r="W38" s="106"/>
      <c r="X38" s="30"/>
      <c r="Y38" s="36"/>
      <c r="Z38" s="103" t="s">
        <v>39</v>
      </c>
      <c r="AA38" s="103"/>
      <c r="AB38" s="103"/>
      <c r="AC38" s="103" t="str">
        <f>IF($D9="","",(VLOOKUP($D9,[1]職員ﾃﾞｰﾀ!$B$6:$BG$106,9)))&amp;IF($D9="","",(VLOOKUP($D9,[1]職員ﾃﾞｰﾀ!$B$6:$BG$106,10)))</f>
        <v>鹿児島市石灯籠1-2-3</v>
      </c>
      <c r="AD38" s="103"/>
      <c r="AE38" s="103"/>
      <c r="AF38" s="103"/>
      <c r="AG38" s="103"/>
      <c r="AH38" s="103"/>
      <c r="AI38" s="103"/>
      <c r="AJ38" s="103"/>
      <c r="AK38" s="103"/>
      <c r="AL38" s="103"/>
      <c r="AM38" s="103"/>
      <c r="AN38" s="103"/>
      <c r="AO38" s="103"/>
      <c r="AP38" s="48"/>
      <c r="AQ38" s="48"/>
      <c r="AR38" s="59"/>
      <c r="AS38" s="31"/>
      <c r="BN38"/>
      <c r="BS38" s="23"/>
      <c r="EJ38" s="22"/>
    </row>
    <row r="39" spans="3:140" s="19" customFormat="1" ht="9" customHeight="1" x14ac:dyDescent="0.15">
      <c r="C39" s="18"/>
      <c r="E39" s="57"/>
      <c r="F39" s="31"/>
      <c r="G39" s="31"/>
      <c r="H39" s="31"/>
      <c r="I39" s="31"/>
      <c r="J39" s="31"/>
      <c r="K39" s="31"/>
      <c r="L39" s="31"/>
      <c r="M39" s="31"/>
      <c r="N39" s="31"/>
      <c r="O39" s="31"/>
      <c r="P39" s="31"/>
      <c r="Q39" s="31"/>
      <c r="R39" s="31"/>
      <c r="S39" s="31"/>
      <c r="T39" s="106"/>
      <c r="U39" s="106"/>
      <c r="V39" s="106"/>
      <c r="W39" s="106"/>
      <c r="X39" s="30"/>
      <c r="Y39" s="36"/>
      <c r="Z39" s="48"/>
      <c r="AA39" s="48"/>
      <c r="AB39" s="48"/>
      <c r="AC39" s="48"/>
      <c r="AD39" s="48"/>
      <c r="AE39" s="48"/>
      <c r="AF39" s="48"/>
      <c r="AG39" s="48"/>
      <c r="AH39" s="48"/>
      <c r="AI39" s="48"/>
      <c r="AJ39" s="48"/>
      <c r="AK39" s="48"/>
      <c r="AL39" s="48"/>
      <c r="AM39" s="48"/>
      <c r="AN39" s="48"/>
      <c r="AO39" s="48"/>
      <c r="AP39" s="48"/>
      <c r="AQ39" s="48"/>
      <c r="AR39" s="59"/>
      <c r="AS39" s="31"/>
      <c r="BN39"/>
      <c r="BS39" s="23"/>
      <c r="EJ39" s="22"/>
    </row>
    <row r="40" spans="3:140" s="19" customFormat="1" ht="24" customHeight="1" x14ac:dyDescent="0.15">
      <c r="C40" s="18"/>
      <c r="E40" s="57"/>
      <c r="F40" s="31"/>
      <c r="G40" s="31"/>
      <c r="H40" s="31"/>
      <c r="I40" s="31"/>
      <c r="J40" s="31"/>
      <c r="K40" s="31"/>
      <c r="L40" s="31"/>
      <c r="M40" s="31"/>
      <c r="N40" s="31"/>
      <c r="O40" s="31"/>
      <c r="P40" s="31"/>
      <c r="Q40" s="31"/>
      <c r="R40" s="31"/>
      <c r="S40" s="31"/>
      <c r="T40" s="106"/>
      <c r="U40" s="106"/>
      <c r="V40" s="106"/>
      <c r="W40" s="106"/>
      <c r="X40" s="30"/>
      <c r="Y40" s="36"/>
      <c r="Z40" s="103" t="s">
        <v>40</v>
      </c>
      <c r="AA40" s="103"/>
      <c r="AB40" s="103"/>
      <c r="AC40" s="103" t="str">
        <f>F8</f>
        <v>薩摩　隼人</v>
      </c>
      <c r="AD40" s="103"/>
      <c r="AE40" s="103"/>
      <c r="AF40" s="103"/>
      <c r="AG40" s="103"/>
      <c r="AH40" s="103"/>
      <c r="AI40" s="103"/>
      <c r="AJ40" s="103"/>
      <c r="AK40" s="48"/>
      <c r="AL40" s="48" t="s">
        <v>35</v>
      </c>
      <c r="AM40" s="48"/>
      <c r="AN40" s="48"/>
      <c r="AO40" s="48"/>
      <c r="AP40" s="48"/>
      <c r="AQ40" s="48"/>
      <c r="AR40" s="59"/>
      <c r="AS40" s="31"/>
      <c r="BN40"/>
      <c r="BS40" s="23"/>
      <c r="EJ40" s="22"/>
    </row>
    <row r="41" spans="3:140" s="19" customFormat="1" ht="24" customHeight="1" thickBot="1" x14ac:dyDescent="0.2">
      <c r="C41" s="18"/>
      <c r="E41" s="60"/>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2"/>
      <c r="AS41" s="31"/>
      <c r="BN41"/>
      <c r="BS41" s="23"/>
      <c r="EJ41" s="22"/>
    </row>
    <row r="42" spans="3:140" s="19" customFormat="1" ht="24" customHeight="1" x14ac:dyDescent="0.15">
      <c r="C42" s="18"/>
      <c r="E42" s="65"/>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7"/>
      <c r="AS42" s="47"/>
      <c r="AT42" s="33"/>
      <c r="BN42"/>
      <c r="BS42" s="23"/>
      <c r="EJ42" s="22"/>
    </row>
    <row r="43" spans="3:140" s="19" customFormat="1" ht="24" customHeight="1" x14ac:dyDescent="0.15">
      <c r="C43" s="18"/>
      <c r="E43" s="57"/>
      <c r="F43" s="21"/>
      <c r="G43" s="103" t="s">
        <v>30</v>
      </c>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68"/>
      <c r="AS43" s="32"/>
      <c r="AT43" s="33"/>
      <c r="BN43"/>
      <c r="BS43" s="23"/>
      <c r="EJ43" s="22"/>
    </row>
    <row r="44" spans="3:140" s="19" customFormat="1" ht="24" customHeight="1" x14ac:dyDescent="0.15">
      <c r="C44" s="18"/>
      <c r="E44" s="57"/>
      <c r="F44" s="21"/>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68"/>
      <c r="AS44" s="47"/>
      <c r="AT44" s="33"/>
      <c r="BN44"/>
      <c r="BS44" s="23"/>
      <c r="EJ44" s="22"/>
    </row>
    <row r="45" spans="3:140" s="19" customFormat="1" ht="24" customHeight="1" x14ac:dyDescent="0.15">
      <c r="C45" s="18"/>
      <c r="E45" s="57"/>
      <c r="F45" s="47"/>
      <c r="G45" s="47"/>
      <c r="H45" s="108" t="s">
        <v>49</v>
      </c>
      <c r="I45" s="108"/>
      <c r="J45" s="108"/>
      <c r="K45" s="107"/>
      <c r="L45" s="107"/>
      <c r="M45" s="108" t="s">
        <v>24</v>
      </c>
      <c r="N45" s="108"/>
      <c r="O45" s="107"/>
      <c r="P45" s="107"/>
      <c r="Q45" s="108" t="s">
        <v>25</v>
      </c>
      <c r="R45" s="108"/>
      <c r="S45" s="107"/>
      <c r="T45" s="107"/>
      <c r="U45" s="108" t="s">
        <v>26</v>
      </c>
      <c r="V45" s="108"/>
      <c r="W45" s="47"/>
      <c r="X45" s="47"/>
      <c r="Y45" s="47"/>
      <c r="Z45" s="47"/>
      <c r="AA45" s="47"/>
      <c r="AB45" s="47"/>
      <c r="AC45" s="47"/>
      <c r="AD45" s="47"/>
      <c r="AE45" s="47"/>
      <c r="AF45" s="47"/>
      <c r="AG45" s="47"/>
      <c r="AH45" s="47"/>
      <c r="AI45" s="47"/>
      <c r="AJ45" s="47"/>
      <c r="AK45" s="47"/>
      <c r="AL45" s="47"/>
      <c r="AM45" s="47"/>
      <c r="AN45" s="47"/>
      <c r="AO45" s="47"/>
      <c r="AP45" s="47"/>
      <c r="AQ45" s="47"/>
      <c r="AR45" s="68"/>
      <c r="AS45" s="32"/>
      <c r="AT45" s="33"/>
      <c r="BN45"/>
      <c r="BS45" s="23"/>
      <c r="EJ45" s="22"/>
    </row>
    <row r="46" spans="3:140" s="19" customFormat="1" ht="24" customHeight="1" x14ac:dyDescent="0.15">
      <c r="C46" s="18"/>
      <c r="E46" s="57"/>
      <c r="F46" s="47"/>
      <c r="G46" s="47"/>
      <c r="H46" s="47"/>
      <c r="I46" s="47"/>
      <c r="J46" s="47"/>
      <c r="K46" s="47"/>
      <c r="L46" s="47"/>
      <c r="M46" s="47"/>
      <c r="N46" s="47"/>
      <c r="O46" s="47"/>
      <c r="P46" s="47"/>
      <c r="Q46" s="47"/>
      <c r="R46" s="47"/>
      <c r="S46" s="106" t="s">
        <v>31</v>
      </c>
      <c r="T46" s="106"/>
      <c r="U46" s="106"/>
      <c r="V46" s="106"/>
      <c r="W46" s="106"/>
      <c r="X46" s="30"/>
      <c r="Y46" s="21"/>
      <c r="Z46" s="103" t="s">
        <v>41</v>
      </c>
      <c r="AA46" s="103"/>
      <c r="AB46" s="103"/>
      <c r="AC46" s="103" t="s">
        <v>32</v>
      </c>
      <c r="AD46" s="103"/>
      <c r="AE46" s="103"/>
      <c r="AF46" s="103"/>
      <c r="AG46" s="103"/>
      <c r="AH46" s="103"/>
      <c r="AI46" s="103"/>
      <c r="AJ46" s="103"/>
      <c r="AK46" s="103"/>
      <c r="AL46" s="47"/>
      <c r="AM46" s="47"/>
      <c r="AN46" s="47"/>
      <c r="AO46" s="47"/>
      <c r="AP46" s="47"/>
      <c r="AQ46" s="47"/>
      <c r="AR46" s="68"/>
      <c r="AS46" s="32"/>
      <c r="AT46" s="33"/>
      <c r="BN46"/>
      <c r="BS46" s="23"/>
      <c r="EJ46" s="22"/>
    </row>
    <row r="47" spans="3:140" s="19" customFormat="1" ht="24" customHeight="1" x14ac:dyDescent="0.15">
      <c r="C47" s="18"/>
      <c r="E47" s="57"/>
      <c r="F47" s="47"/>
      <c r="G47" s="47"/>
      <c r="H47" s="47"/>
      <c r="I47" s="47"/>
      <c r="J47" s="47"/>
      <c r="K47" s="47"/>
      <c r="L47" s="47"/>
      <c r="M47" s="47"/>
      <c r="N47" s="47"/>
      <c r="O47" s="47"/>
      <c r="P47" s="47"/>
      <c r="Q47" s="47"/>
      <c r="R47" s="47"/>
      <c r="S47" s="106"/>
      <c r="T47" s="106"/>
      <c r="U47" s="106"/>
      <c r="V47" s="106"/>
      <c r="W47" s="106"/>
      <c r="X47" s="30"/>
      <c r="Y47" s="21"/>
      <c r="Z47" s="103" t="s">
        <v>40</v>
      </c>
      <c r="AA47" s="103"/>
      <c r="AB47" s="103"/>
      <c r="AC47" s="103" t="str">
        <f>基本ｼｰﾄ!F15</f>
        <v>西郷　隆盛</v>
      </c>
      <c r="AD47" s="103"/>
      <c r="AE47" s="103"/>
      <c r="AF47" s="103"/>
      <c r="AG47" s="103"/>
      <c r="AH47" s="103"/>
      <c r="AI47" s="103"/>
      <c r="AJ47" s="103"/>
      <c r="AK47" s="47"/>
      <c r="AL47" s="46" t="s">
        <v>33</v>
      </c>
      <c r="AM47" s="47"/>
      <c r="AN47" s="47"/>
      <c r="AO47" s="47"/>
      <c r="AP47" s="47"/>
      <c r="AQ47" s="47"/>
      <c r="AR47" s="68"/>
      <c r="AS47" s="32"/>
      <c r="AT47" s="33"/>
      <c r="BN47"/>
      <c r="BS47" s="23"/>
      <c r="EJ47" s="22"/>
    </row>
    <row r="48" spans="3:140" s="19" customFormat="1" ht="24" customHeight="1" thickBot="1" x14ac:dyDescent="0.2">
      <c r="C48" s="18"/>
      <c r="E48" s="60"/>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70"/>
      <c r="AS48" s="33"/>
      <c r="AT48" s="33"/>
      <c r="BN48"/>
      <c r="BS48" s="23"/>
      <c r="EJ48" s="22"/>
    </row>
    <row r="49" spans="3:140" s="19" customFormat="1" ht="17.25" customHeight="1" x14ac:dyDescent="0.15">
      <c r="C49" s="18"/>
      <c r="E49" s="215" t="s">
        <v>55</v>
      </c>
      <c r="F49" s="215"/>
      <c r="G49" s="215"/>
      <c r="H49" s="215"/>
      <c r="I49" s="217" t="s">
        <v>63</v>
      </c>
      <c r="J49" s="217"/>
      <c r="K49" s="217"/>
      <c r="L49" s="217"/>
      <c r="M49" s="217"/>
      <c r="N49" s="217"/>
      <c r="O49" s="217"/>
      <c r="P49" s="217"/>
      <c r="Q49" s="217"/>
      <c r="R49" s="217"/>
      <c r="S49" s="217"/>
      <c r="T49" s="217"/>
      <c r="U49" s="217"/>
      <c r="V49" s="217"/>
      <c r="W49" s="217"/>
      <c r="X49" s="217"/>
      <c r="Y49" s="217"/>
      <c r="Z49" s="217"/>
      <c r="AA49" s="217"/>
      <c r="AB49" s="217"/>
      <c r="AC49" s="217"/>
      <c r="AD49" s="217"/>
      <c r="AE49" s="217"/>
      <c r="AF49" s="217"/>
      <c r="AG49" s="217"/>
      <c r="AH49" s="217"/>
      <c r="AI49" s="217"/>
      <c r="AJ49" s="217"/>
      <c r="AK49" s="217"/>
      <c r="AL49" s="217"/>
      <c r="AM49" s="217"/>
      <c r="AN49" s="217"/>
      <c r="AO49" s="217"/>
      <c r="AP49" s="217"/>
      <c r="AQ49" s="217"/>
      <c r="AR49" s="217"/>
      <c r="AS49" s="33"/>
      <c r="AT49" s="33"/>
      <c r="BN49"/>
      <c r="BS49" s="23"/>
      <c r="EJ49" s="22"/>
    </row>
    <row r="50" spans="3:140" s="19" customFormat="1" ht="12" customHeight="1" x14ac:dyDescent="0.15">
      <c r="C50" s="18"/>
      <c r="E50" s="216"/>
      <c r="F50" s="216"/>
      <c r="G50" s="216"/>
      <c r="H50" s="216"/>
      <c r="I50" s="218"/>
      <c r="J50" s="218"/>
      <c r="K50" s="218"/>
      <c r="L50" s="218"/>
      <c r="M50" s="218"/>
      <c r="N50" s="218"/>
      <c r="O50" s="218"/>
      <c r="P50" s="218"/>
      <c r="Q50" s="218"/>
      <c r="R50" s="218"/>
      <c r="S50" s="218"/>
      <c r="T50" s="218"/>
      <c r="U50" s="218"/>
      <c r="V50" s="218"/>
      <c r="W50" s="218"/>
      <c r="X50" s="218"/>
      <c r="Y50" s="218"/>
      <c r="Z50" s="218"/>
      <c r="AA50" s="218"/>
      <c r="AB50" s="218"/>
      <c r="AC50" s="218"/>
      <c r="AD50" s="218"/>
      <c r="AE50" s="218"/>
      <c r="AF50" s="218"/>
      <c r="AG50" s="218"/>
      <c r="AH50" s="218"/>
      <c r="AI50" s="218"/>
      <c r="AJ50" s="218"/>
      <c r="AK50" s="218"/>
      <c r="AL50" s="218"/>
      <c r="AM50" s="218"/>
      <c r="AN50" s="218"/>
      <c r="AO50" s="218"/>
      <c r="AP50" s="218"/>
      <c r="AQ50" s="218"/>
      <c r="AR50" s="218"/>
      <c r="AS50" s="33"/>
      <c r="AT50" s="33"/>
      <c r="BN50"/>
      <c r="BS50" s="23"/>
      <c r="EJ50" s="22"/>
    </row>
    <row r="51" spans="3:140" s="19" customFormat="1" ht="17.25" customHeight="1" x14ac:dyDescent="0.15">
      <c r="C51" s="18"/>
      <c r="E51" s="216"/>
      <c r="F51" s="216"/>
      <c r="G51" s="216"/>
      <c r="H51" s="216"/>
      <c r="I51" s="218"/>
      <c r="J51" s="218"/>
      <c r="K51" s="218"/>
      <c r="L51" s="218"/>
      <c r="M51" s="218"/>
      <c r="N51" s="218"/>
      <c r="O51" s="218"/>
      <c r="P51" s="218"/>
      <c r="Q51" s="218"/>
      <c r="R51" s="218"/>
      <c r="S51" s="218"/>
      <c r="T51" s="218"/>
      <c r="U51" s="218"/>
      <c r="V51" s="218"/>
      <c r="W51" s="218"/>
      <c r="X51" s="218"/>
      <c r="Y51" s="218"/>
      <c r="Z51" s="218"/>
      <c r="AA51" s="218"/>
      <c r="AB51" s="218"/>
      <c r="AC51" s="218"/>
      <c r="AD51" s="218"/>
      <c r="AE51" s="218"/>
      <c r="AF51" s="218"/>
      <c r="AG51" s="218"/>
      <c r="AH51" s="218"/>
      <c r="AI51" s="218"/>
      <c r="AJ51" s="218"/>
      <c r="AK51" s="218"/>
      <c r="AL51" s="218"/>
      <c r="AM51" s="218"/>
      <c r="AN51" s="218"/>
      <c r="AO51" s="218"/>
      <c r="AP51" s="218"/>
      <c r="AQ51" s="218"/>
      <c r="AR51" s="218"/>
      <c r="AS51" s="33"/>
      <c r="AT51" s="33"/>
      <c r="BN51"/>
      <c r="BS51" s="23"/>
      <c r="EJ51" s="22"/>
    </row>
    <row r="52" spans="3:140" s="19" customFormat="1" ht="13.5" customHeight="1" x14ac:dyDescent="0.15">
      <c r="C52" s="18"/>
      <c r="E52" s="78"/>
      <c r="F52" s="78"/>
      <c r="G52" s="78"/>
      <c r="H52" s="7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c r="AK52" s="218"/>
      <c r="AL52" s="218"/>
      <c r="AM52" s="218"/>
      <c r="AN52" s="218"/>
      <c r="AO52" s="218"/>
      <c r="AP52" s="218"/>
      <c r="AQ52" s="218"/>
      <c r="AR52" s="218"/>
      <c r="BN52"/>
      <c r="BS52" s="23"/>
      <c r="EJ52" s="22"/>
    </row>
    <row r="53" spans="3:140" s="19" customFormat="1" ht="14.25" x14ac:dyDescent="0.15">
      <c r="C53" s="18"/>
      <c r="AC53" s="248" t="s">
        <v>67</v>
      </c>
      <c r="AD53" s="248"/>
      <c r="AE53" s="248"/>
      <c r="AF53" s="248"/>
      <c r="AG53" s="248"/>
      <c r="AH53" s="248"/>
      <c r="AI53" s="248"/>
      <c r="AJ53" s="248"/>
      <c r="AK53" s="172" t="s">
        <v>64</v>
      </c>
      <c r="AL53" s="172"/>
      <c r="AM53" s="172"/>
      <c r="AN53" s="172"/>
      <c r="AO53" s="172"/>
      <c r="AP53" s="172"/>
      <c r="AQ53" s="172"/>
      <c r="AR53" s="172"/>
      <c r="BN53"/>
      <c r="BS53" s="23"/>
      <c r="EJ53" s="22"/>
    </row>
  </sheetData>
  <mergeCells count="105">
    <mergeCell ref="E49:H51"/>
    <mergeCell ref="I49:AR52"/>
    <mergeCell ref="E25:J27"/>
    <mergeCell ref="K25:S26"/>
    <mergeCell ref="K27:S27"/>
    <mergeCell ref="AK25:AN27"/>
    <mergeCell ref="AO25:AR27"/>
    <mergeCell ref="T25:AJ25"/>
    <mergeCell ref="T26:AJ26"/>
    <mergeCell ref="AF27:AG27"/>
    <mergeCell ref="AH27:AI27"/>
    <mergeCell ref="T27:W27"/>
    <mergeCell ref="F29:AQ31"/>
    <mergeCell ref="H36:J36"/>
    <mergeCell ref="K36:L36"/>
    <mergeCell ref="M36:N36"/>
    <mergeCell ref="I15:AL18"/>
    <mergeCell ref="AP19:AQ20"/>
    <mergeCell ref="AR19:AR20"/>
    <mergeCell ref="E22:J22"/>
    <mergeCell ref="K22:AA22"/>
    <mergeCell ref="E23:J24"/>
    <mergeCell ref="K23:AA23"/>
    <mergeCell ref="O24:P24"/>
    <mergeCell ref="Q24:R24"/>
    <mergeCell ref="S24:T24"/>
    <mergeCell ref="U24:V24"/>
    <mergeCell ref="W24:X24"/>
    <mergeCell ref="Y24:Z24"/>
    <mergeCell ref="L24:N24"/>
    <mergeCell ref="AB23:AR23"/>
    <mergeCell ref="AC24:AE24"/>
    <mergeCell ref="AN24:AO24"/>
    <mergeCell ref="AP24:AQ24"/>
    <mergeCell ref="K19:AA19"/>
    <mergeCell ref="K20:AA20"/>
    <mergeCell ref="AG21:AI22"/>
    <mergeCell ref="AJ21:AR22"/>
    <mergeCell ref="F7:M7"/>
    <mergeCell ref="AG19:AI20"/>
    <mergeCell ref="AJ19:AK20"/>
    <mergeCell ref="AL19:AL20"/>
    <mergeCell ref="AM19:AN20"/>
    <mergeCell ref="AO19:AO20"/>
    <mergeCell ref="E5:AR6"/>
    <mergeCell ref="E19:J20"/>
    <mergeCell ref="AK53:AR53"/>
    <mergeCell ref="F8:M8"/>
    <mergeCell ref="F9:M9"/>
    <mergeCell ref="G43:AQ43"/>
    <mergeCell ref="O8:S8"/>
    <mergeCell ref="AF24:AG24"/>
    <mergeCell ref="AH24:AI24"/>
    <mergeCell ref="O9:S9"/>
    <mergeCell ref="X27:Y27"/>
    <mergeCell ref="Z27:AA27"/>
    <mergeCell ref="AB27:AC27"/>
    <mergeCell ref="E14:AL14"/>
    <mergeCell ref="AM14:AR14"/>
    <mergeCell ref="AM15:AR18"/>
    <mergeCell ref="AC46:AK46"/>
    <mergeCell ref="AD27:AE27"/>
    <mergeCell ref="AT25:AV25"/>
    <mergeCell ref="AW25:BC25"/>
    <mergeCell ref="BD25:BF25"/>
    <mergeCell ref="BG25:BM25"/>
    <mergeCell ref="AT21:AZ21"/>
    <mergeCell ref="AT22:AU22"/>
    <mergeCell ref="AV22:AZ22"/>
    <mergeCell ref="AT24:AV24"/>
    <mergeCell ref="AW24:BC24"/>
    <mergeCell ref="AT20:AZ20"/>
    <mergeCell ref="AB19:AF20"/>
    <mergeCell ref="BD24:BF24"/>
    <mergeCell ref="BG24:BM24"/>
    <mergeCell ref="AT23:BM23"/>
    <mergeCell ref="AJ24:AK24"/>
    <mergeCell ref="AL24:AM24"/>
    <mergeCell ref="K21:Y21"/>
    <mergeCell ref="E21:J21"/>
    <mergeCell ref="AB21:AF22"/>
    <mergeCell ref="AC53:AJ53"/>
    <mergeCell ref="AC47:AJ47"/>
    <mergeCell ref="Z37:AA37"/>
    <mergeCell ref="AC37:AM37"/>
    <mergeCell ref="AC38:AO38"/>
    <mergeCell ref="Z38:AB38"/>
    <mergeCell ref="G34:Y34"/>
    <mergeCell ref="S46:W47"/>
    <mergeCell ref="T38:W40"/>
    <mergeCell ref="Z46:AB46"/>
    <mergeCell ref="Z47:AB47"/>
    <mergeCell ref="Z40:AB40"/>
    <mergeCell ref="AC40:AJ40"/>
    <mergeCell ref="O36:P36"/>
    <mergeCell ref="Q36:R36"/>
    <mergeCell ref="S36:T36"/>
    <mergeCell ref="U36:V36"/>
    <mergeCell ref="H45:J45"/>
    <mergeCell ref="K45:L45"/>
    <mergeCell ref="M45:N45"/>
    <mergeCell ref="O45:P45"/>
    <mergeCell ref="Q45:R45"/>
    <mergeCell ref="S45:T45"/>
    <mergeCell ref="U45:V45"/>
  </mergeCells>
  <phoneticPr fontId="13"/>
  <printOptions horizontalCentered="1" verticalCentered="1"/>
  <pageMargins left="0.59055118110236227" right="0.59055118110236227" top="0.59055118110236227" bottom="0.59055118110236227"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NO56-5</vt:lpstr>
      <vt:lpstr>NO55育児休業等掛金免除申出書</vt:lpstr>
      <vt:lpstr>'NO56-5'!Print_Area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2020-06-05T06:57:39Z</cp:lastPrinted>
  <dcterms:created xsi:type="dcterms:W3CDTF">2010-09-12T22:33:56Z</dcterms:created>
  <dcterms:modified xsi:type="dcterms:W3CDTF">2021-06-14T06:09:28Z</dcterms:modified>
</cp:coreProperties>
</file>