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Y:\一般データ\フォローアップ20\新共済組合\1 資格取得関係\"/>
    </mc:Choice>
  </mc:AlternateContent>
  <bookViews>
    <workbookView xWindow="240" yWindow="75" windowWidth="12795" windowHeight="6375" activeTab="1"/>
  </bookViews>
  <sheets>
    <sheet name="基本ｼｰﾄ" sheetId="1" r:id="rId1"/>
    <sheet name="NO3" sheetId="8" r:id="rId2"/>
    <sheet name="別紙" sheetId="9" r:id="rId3"/>
  </sheets>
  <externalReferences>
    <externalReference r:id="rId4"/>
  </externalReferences>
  <definedNames>
    <definedName name="_xlnm.Print_Area" localSheetId="1">'NO3'!$G$16:$AM$87</definedName>
    <definedName name="_xlnm.Print_Area" localSheetId="2">別紙!$A$6:$X$36</definedName>
    <definedName name="組合員異動報告書">'NO3'!$G$16:$AM$87</definedName>
  </definedNames>
  <calcPr calcId="162913"/>
</workbook>
</file>

<file path=xl/calcChain.xml><?xml version="1.0" encoding="utf-8"?>
<calcChain xmlns="http://schemas.openxmlformats.org/spreadsheetml/2006/main">
  <c r="I13" i="9" l="1"/>
  <c r="I12" i="9"/>
  <c r="T2" i="9" l="1"/>
  <c r="O2" i="9"/>
  <c r="J2" i="9"/>
  <c r="E2" i="9"/>
  <c r="AC39" i="8"/>
  <c r="V12" i="8" l="1"/>
  <c r="V9" i="8"/>
  <c r="V6" i="8"/>
  <c r="V3" i="8"/>
  <c r="Q12" i="8"/>
  <c r="Q9" i="8"/>
  <c r="Q6" i="8"/>
  <c r="Q3" i="8"/>
  <c r="L12" i="8"/>
  <c r="L9" i="8"/>
  <c r="L6" i="8"/>
  <c r="L3" i="8"/>
  <c r="G12" i="8"/>
  <c r="G9" i="8"/>
  <c r="G6" i="8"/>
  <c r="G3" i="8"/>
  <c r="F30" i="1"/>
  <c r="F29" i="1"/>
  <c r="F28" i="1"/>
  <c r="F27" i="1"/>
  <c r="F26" i="1"/>
  <c r="F25" i="1"/>
  <c r="L24" i="1"/>
  <c r="K24" i="1"/>
  <c r="I24" i="1"/>
  <c r="F24" i="1"/>
  <c r="L23" i="1"/>
  <c r="K23" i="1"/>
  <c r="J23" i="1"/>
  <c r="I23" i="1"/>
  <c r="F23" i="1"/>
  <c r="I11" i="9" s="1"/>
  <c r="L22" i="1"/>
  <c r="K22" i="1"/>
  <c r="J22" i="1"/>
  <c r="I22" i="1"/>
  <c r="F22" i="1"/>
  <c r="L21" i="1"/>
  <c r="K21" i="1"/>
  <c r="J21" i="1"/>
  <c r="I21" i="1"/>
  <c r="F21" i="1"/>
  <c r="K20" i="1"/>
  <c r="F20" i="1"/>
  <c r="L19" i="1"/>
  <c r="K19" i="1"/>
  <c r="I19" i="1"/>
  <c r="F19" i="1"/>
  <c r="F18" i="1"/>
  <c r="F17" i="1"/>
  <c r="F16" i="1"/>
  <c r="J15" i="1"/>
  <c r="I15" i="1"/>
  <c r="F15" i="1"/>
  <c r="I14" i="1"/>
  <c r="F14" i="1"/>
  <c r="F13" i="1"/>
  <c r="J12" i="1"/>
  <c r="I12" i="1"/>
  <c r="F12" i="1"/>
  <c r="K11" i="1"/>
  <c r="I11" i="1"/>
  <c r="F11" i="1"/>
  <c r="I10" i="9" s="1"/>
  <c r="I10" i="1"/>
  <c r="J9" i="1"/>
  <c r="F9" i="1"/>
  <c r="E9" i="1"/>
  <c r="J8" i="1"/>
  <c r="D8" i="1"/>
  <c r="J7" i="1"/>
  <c r="D7" i="1"/>
  <c r="D6" i="1"/>
  <c r="D5" i="1"/>
  <c r="H69" i="8" l="1"/>
  <c r="AG59" i="8"/>
  <c r="AE59" i="8"/>
  <c r="AC59" i="8"/>
  <c r="U57" i="8"/>
  <c r="AG49" i="8"/>
  <c r="AE49" i="8"/>
  <c r="AC49" i="8"/>
  <c r="U47" i="8"/>
  <c r="AG39" i="8"/>
  <c r="AE39" i="8"/>
  <c r="U37" i="8"/>
  <c r="AG29" i="8"/>
  <c r="AE29" i="8"/>
  <c r="AC29" i="8"/>
  <c r="U27" i="8"/>
  <c r="K57" i="8"/>
  <c r="M57" i="8"/>
  <c r="J47" i="8"/>
  <c r="M47" i="8"/>
  <c r="J37" i="8"/>
  <c r="M37" i="8"/>
  <c r="L27" i="8"/>
  <c r="M27" i="8"/>
  <c r="Z78" i="8"/>
  <c r="Z71" i="8"/>
  <c r="AC21" i="8"/>
  <c r="Z76" i="8"/>
  <c r="Z72" i="8"/>
  <c r="G21" i="8"/>
  <c r="H47" i="8" l="1"/>
  <c r="I37" i="8"/>
  <c r="K47" i="8"/>
  <c r="I47" i="8"/>
  <c r="J57" i="8"/>
  <c r="L37" i="8"/>
  <c r="H37" i="8"/>
  <c r="H27" i="8"/>
  <c r="U21" i="8"/>
  <c r="W21" i="8"/>
  <c r="AA21" i="8"/>
  <c r="Y21" i="8"/>
  <c r="AE21" i="8"/>
  <c r="G37" i="8"/>
  <c r="G47" i="8"/>
  <c r="K37" i="8"/>
  <c r="K27" i="8"/>
  <c r="H57" i="8"/>
  <c r="L47" i="8"/>
  <c r="I57" i="8"/>
  <c r="G27" i="8"/>
  <c r="I27" i="8"/>
  <c r="L57" i="8"/>
  <c r="G57" i="8"/>
  <c r="J27" i="8"/>
</calcChain>
</file>

<file path=xl/sharedStrings.xml><?xml version="1.0" encoding="utf-8"?>
<sst xmlns="http://schemas.openxmlformats.org/spreadsheetml/2006/main" count="352" uniqueCount="130">
  <si>
    <t>CD-R/DVD/USBﾘﾑﾊﾞﾌﾞﾙﾅﾝﾊﾞｾｷｭﾘﾃｨｰ</t>
  </si>
  <si>
    <t>現在</t>
    <rPh sb="0" eb="2">
      <t>ゲンザイ</t>
    </rPh>
    <phoneticPr fontId="3"/>
  </si>
  <si>
    <t>学校名（公署）等の変更は，ﾃﾞｰﾀﾎﾞｯｸｽで！</t>
  </si>
  <si>
    <t>管内</t>
    <rPh sb="0" eb="2">
      <t>カンナイ</t>
    </rPh>
    <phoneticPr fontId="5"/>
  </si>
  <si>
    <t>学校名</t>
  </si>
  <si>
    <t>略校名</t>
  </si>
  <si>
    <t>学校起点</t>
  </si>
  <si>
    <t>学校住所</t>
  </si>
  <si>
    <t>校長名</t>
  </si>
  <si>
    <t>年度</t>
  </si>
  <si>
    <t>会計</t>
  </si>
  <si>
    <t>款</t>
  </si>
  <si>
    <t>項</t>
  </si>
  <si>
    <t>目</t>
  </si>
  <si>
    <t>節</t>
  </si>
  <si>
    <t>細説</t>
  </si>
  <si>
    <t>所属ｺｰﾄﾞ</t>
  </si>
  <si>
    <t>〒番号</t>
  </si>
  <si>
    <t>電話番号</t>
  </si>
  <si>
    <t>FAX番号</t>
  </si>
  <si>
    <t>学校番号</t>
  </si>
  <si>
    <t>教育委員会</t>
    <rPh sb="0" eb="2">
      <t>キョウイク</t>
    </rPh>
    <rPh sb="2" eb="5">
      <t>イインカイ</t>
    </rPh>
    <phoneticPr fontId="5"/>
  </si>
  <si>
    <t>　</t>
    <phoneticPr fontId="5"/>
  </si>
  <si>
    <t>組　合　員　異　動　報　告　書</t>
    <rPh sb="0" eb="1">
      <t>クミ</t>
    </rPh>
    <rPh sb="2" eb="3">
      <t>ア</t>
    </rPh>
    <rPh sb="4" eb="5">
      <t>イン</t>
    </rPh>
    <rPh sb="6" eb="7">
      <t>イ</t>
    </rPh>
    <rPh sb="8" eb="9">
      <t>ドウ</t>
    </rPh>
    <rPh sb="10" eb="11">
      <t>ホウ</t>
    </rPh>
    <rPh sb="12" eb="13">
      <t>コク</t>
    </rPh>
    <rPh sb="14" eb="15">
      <t>ショ</t>
    </rPh>
    <phoneticPr fontId="5"/>
  </si>
  <si>
    <t>共済事務担当者印</t>
    <rPh sb="0" eb="2">
      <t>キョウサイ</t>
    </rPh>
    <rPh sb="2" eb="4">
      <t>ジム</t>
    </rPh>
    <rPh sb="4" eb="7">
      <t>タントウシャ</t>
    </rPh>
    <rPh sb="7" eb="8">
      <t>イン</t>
    </rPh>
    <phoneticPr fontId="5"/>
  </si>
  <si>
    <t>所　属　所　名</t>
    <rPh sb="0" eb="1">
      <t>ショ</t>
    </rPh>
    <rPh sb="2" eb="3">
      <t>ゾク</t>
    </rPh>
    <rPh sb="4" eb="5">
      <t>ショ</t>
    </rPh>
    <rPh sb="6" eb="7">
      <t>メイ</t>
    </rPh>
    <phoneticPr fontId="5"/>
  </si>
  <si>
    <t>所属所コード</t>
    <rPh sb="0" eb="1">
      <t>ショ</t>
    </rPh>
    <rPh sb="1" eb="2">
      <t>ゾク</t>
    </rPh>
    <rPh sb="2" eb="3">
      <t>ショ</t>
    </rPh>
    <phoneticPr fontId="5"/>
  </si>
  <si>
    <t>組合員証番号</t>
    <rPh sb="0" eb="3">
      <t>クミアイイン</t>
    </rPh>
    <rPh sb="3" eb="4">
      <t>ショウ</t>
    </rPh>
    <rPh sb="4" eb="6">
      <t>バンゴウ</t>
    </rPh>
    <phoneticPr fontId="15"/>
  </si>
  <si>
    <t>組合員氏名</t>
    <rPh sb="0" eb="3">
      <t>クミアイイン</t>
    </rPh>
    <rPh sb="3" eb="5">
      <t>シメイ</t>
    </rPh>
    <phoneticPr fontId="15"/>
  </si>
  <si>
    <t>旧所属所名</t>
    <rPh sb="0" eb="1">
      <t>キュウ</t>
    </rPh>
    <rPh sb="1" eb="3">
      <t>ショゾク</t>
    </rPh>
    <rPh sb="3" eb="4">
      <t>ショ</t>
    </rPh>
    <rPh sb="4" eb="5">
      <t>メイ</t>
    </rPh>
    <phoneticPr fontId="15"/>
  </si>
  <si>
    <t>発令年月日</t>
    <rPh sb="0" eb="1">
      <t>ハツ</t>
    </rPh>
    <rPh sb="1" eb="2">
      <t>レイ</t>
    </rPh>
    <rPh sb="2" eb="3">
      <t>ネン</t>
    </rPh>
    <rPh sb="3" eb="4">
      <t>ツキ</t>
    </rPh>
    <rPh sb="4" eb="5">
      <t>ヒ</t>
    </rPh>
    <phoneticPr fontId="15"/>
  </si>
  <si>
    <t>組合員証等の回収</t>
    <rPh sb="0" eb="3">
      <t>クミアイイン</t>
    </rPh>
    <rPh sb="3" eb="4">
      <t>ショウ</t>
    </rPh>
    <rPh sb="4" eb="5">
      <t>トウ</t>
    </rPh>
    <rPh sb="6" eb="8">
      <t>カイシュウ</t>
    </rPh>
    <phoneticPr fontId="15"/>
  </si>
  <si>
    <r>
      <t xml:space="preserve">異　動　内　容
</t>
    </r>
    <r>
      <rPr>
        <sz val="9"/>
        <rFont val="ＭＳ 明朝"/>
        <family val="1"/>
        <charset val="128"/>
      </rPr>
      <t>（該当する内容にチェック等をしてください。）</t>
    </r>
    <rPh sb="0" eb="1">
      <t>イ</t>
    </rPh>
    <rPh sb="2" eb="3">
      <t>ドウ</t>
    </rPh>
    <rPh sb="4" eb="5">
      <t>ウチ</t>
    </rPh>
    <rPh sb="6" eb="7">
      <t>カタチ</t>
    </rPh>
    <rPh sb="9" eb="11">
      <t>ガイトウ</t>
    </rPh>
    <rPh sb="13" eb="15">
      <t>ナイヨウ</t>
    </rPh>
    <rPh sb="20" eb="21">
      <t>トウ</t>
    </rPh>
    <phoneticPr fontId="15"/>
  </si>
  <si>
    <t>種類</t>
    <rPh sb="0" eb="2">
      <t>シュルイ</t>
    </rPh>
    <phoneticPr fontId="15"/>
  </si>
  <si>
    <t>添付の有　無</t>
    <phoneticPr fontId="15"/>
  </si>
  <si>
    <t>添付
枚数</t>
    <rPh sb="3" eb="5">
      <t>マイスウ</t>
    </rPh>
    <phoneticPr fontId="15"/>
  </si>
  <si>
    <t>年号</t>
    <rPh sb="0" eb="2">
      <t>ネンゴウ</t>
    </rPh>
    <phoneticPr fontId="15"/>
  </si>
  <si>
    <t>年</t>
    <rPh sb="0" eb="1">
      <t>ネン</t>
    </rPh>
    <phoneticPr fontId="15"/>
  </si>
  <si>
    <t>月</t>
    <rPh sb="0" eb="1">
      <t>ツキ</t>
    </rPh>
    <phoneticPr fontId="15"/>
  </si>
  <si>
    <t>日</t>
    <rPh sb="0" eb="1">
      <t>ヒ</t>
    </rPh>
    <phoneticPr fontId="15"/>
  </si>
  <si>
    <t>組合員</t>
    <rPh sb="0" eb="3">
      <t>クミアイイン</t>
    </rPh>
    <phoneticPr fontId="5"/>
  </si>
  <si>
    <t>有・無</t>
    <phoneticPr fontId="15"/>
  </si>
  <si>
    <t>枚</t>
    <rPh sb="0" eb="1">
      <t>マイ</t>
    </rPh>
    <phoneticPr fontId="5"/>
  </si>
  <si>
    <t>被扶養者</t>
    <rPh sb="0" eb="4">
      <t>ヒフヨウシャ</t>
    </rPh>
    <phoneticPr fontId="5"/>
  </si>
  <si>
    <t>有・無</t>
    <phoneticPr fontId="15"/>
  </si>
  <si>
    <t>退職</t>
    <rPh sb="0" eb="2">
      <t>タイショク</t>
    </rPh>
    <phoneticPr fontId="5"/>
  </si>
  <si>
    <r>
      <t>転出</t>
    </r>
    <r>
      <rPr>
        <sz val="9"/>
        <rFont val="ＭＳ 明朝"/>
        <family val="1"/>
        <charset val="128"/>
      </rPr>
      <t>（他の共済組合へ）</t>
    </r>
    <rPh sb="0" eb="2">
      <t>テンシュツ</t>
    </rPh>
    <rPh sb="3" eb="4">
      <t>タ</t>
    </rPh>
    <rPh sb="5" eb="7">
      <t>キョウサイ</t>
    </rPh>
    <rPh sb="7" eb="9">
      <t>クミアイ</t>
    </rPh>
    <phoneticPr fontId="5"/>
  </si>
  <si>
    <r>
      <t>転出</t>
    </r>
    <r>
      <rPr>
        <sz val="9"/>
        <rFont val="ＭＳ 明朝"/>
        <family val="1"/>
        <charset val="128"/>
      </rPr>
      <t>（県外の公立学校共済組合へ）</t>
    </r>
    <rPh sb="0" eb="2">
      <t>テンシュツ</t>
    </rPh>
    <rPh sb="3" eb="4">
      <t>ケン</t>
    </rPh>
    <rPh sb="4" eb="5">
      <t>ガイ</t>
    </rPh>
    <rPh sb="6" eb="8">
      <t>コウリツ</t>
    </rPh>
    <rPh sb="8" eb="10">
      <t>ガッコウ</t>
    </rPh>
    <rPh sb="10" eb="12">
      <t>キョウサイ</t>
    </rPh>
    <rPh sb="12" eb="14">
      <t>クミアイ</t>
    </rPh>
    <phoneticPr fontId="5"/>
  </si>
  <si>
    <t>公立学校共済組合</t>
    <rPh sb="0" eb="2">
      <t>コウリツ</t>
    </rPh>
    <rPh sb="2" eb="4">
      <t>ガッコウ</t>
    </rPh>
    <rPh sb="4" eb="6">
      <t>キョウサイ</t>
    </rPh>
    <rPh sb="6" eb="8">
      <t>クミアイ</t>
    </rPh>
    <phoneticPr fontId="5"/>
  </si>
  <si>
    <t>（　　　   　　　　）支部へ</t>
    <rPh sb="12" eb="14">
      <t>シブ</t>
    </rPh>
    <phoneticPr fontId="5"/>
  </si>
  <si>
    <t>限度額等</t>
    <rPh sb="0" eb="3">
      <t>ゲンドガク</t>
    </rPh>
    <rPh sb="3" eb="4">
      <t>トウ</t>
    </rPh>
    <phoneticPr fontId="5"/>
  </si>
  <si>
    <t>有・無</t>
    <phoneticPr fontId="15"/>
  </si>
  <si>
    <r>
      <t>転入</t>
    </r>
    <r>
      <rPr>
        <sz val="9"/>
        <rFont val="ＭＳ 明朝"/>
        <family val="1"/>
        <charset val="128"/>
      </rPr>
      <t>（県外の公立学校共済組合から）</t>
    </r>
    <rPh sb="0" eb="2">
      <t>テンニュウ</t>
    </rPh>
    <rPh sb="3" eb="5">
      <t>ケンガイ</t>
    </rPh>
    <rPh sb="6" eb="8">
      <t>コウリツ</t>
    </rPh>
    <rPh sb="8" eb="10">
      <t>ガッコウ</t>
    </rPh>
    <rPh sb="10" eb="12">
      <t>キョウサイ</t>
    </rPh>
    <rPh sb="12" eb="14">
      <t>クミアイ</t>
    </rPh>
    <phoneticPr fontId="5"/>
  </si>
  <si>
    <t>（　　　　　   　　）支部から</t>
    <rPh sb="12" eb="14">
      <t>シブ</t>
    </rPh>
    <phoneticPr fontId="5"/>
  </si>
  <si>
    <t>異動</t>
    <rPh sb="0" eb="2">
      <t>イドウ</t>
    </rPh>
    <phoneticPr fontId="5"/>
  </si>
  <si>
    <t>上記のとおり報告します。</t>
    <rPh sb="0" eb="2">
      <t>ジョウキ</t>
    </rPh>
    <rPh sb="6" eb="8">
      <t>ホウコク</t>
    </rPh>
    <phoneticPr fontId="5"/>
  </si>
  <si>
    <t>〒</t>
    <phoneticPr fontId="5"/>
  </si>
  <si>
    <t>所属所所在地</t>
    <rPh sb="0" eb="2">
      <t>ショゾク</t>
    </rPh>
    <rPh sb="2" eb="3">
      <t>ショ</t>
    </rPh>
    <rPh sb="3" eb="6">
      <t>ショザイチ</t>
    </rPh>
    <phoneticPr fontId="5"/>
  </si>
  <si>
    <t>職    名</t>
    <rPh sb="0" eb="1">
      <t>ショク</t>
    </rPh>
    <rPh sb="5" eb="6">
      <t>メイ</t>
    </rPh>
    <phoneticPr fontId="5"/>
  </si>
  <si>
    <t>所属所長</t>
    <rPh sb="0" eb="2">
      <t>ショゾク</t>
    </rPh>
    <rPh sb="2" eb="4">
      <t>ショチョウ</t>
    </rPh>
    <phoneticPr fontId="5"/>
  </si>
  <si>
    <t>氏    名</t>
    <rPh sb="0" eb="1">
      <t>シ</t>
    </rPh>
    <rPh sb="5" eb="6">
      <t>メイ</t>
    </rPh>
    <phoneticPr fontId="5"/>
  </si>
  <si>
    <t>注１　返納すべき組合員証等を滅失して回収できない場合は，「組合員証等滅失届〔整理番号3-2〕」を添付してください。</t>
    <rPh sb="0" eb="1">
      <t>チュウ</t>
    </rPh>
    <rPh sb="3" eb="5">
      <t>ヘンノウ</t>
    </rPh>
    <rPh sb="8" eb="11">
      <t>クミアイイン</t>
    </rPh>
    <rPh sb="11" eb="12">
      <t>ショウ</t>
    </rPh>
    <rPh sb="12" eb="13">
      <t>トウ</t>
    </rPh>
    <rPh sb="14" eb="16">
      <t>メッシツ</t>
    </rPh>
    <rPh sb="18" eb="20">
      <t>カイシュウ</t>
    </rPh>
    <rPh sb="24" eb="26">
      <t>バアイ</t>
    </rPh>
    <rPh sb="29" eb="32">
      <t>クミアイイン</t>
    </rPh>
    <rPh sb="32" eb="33">
      <t>ショウ</t>
    </rPh>
    <rPh sb="33" eb="34">
      <t>トウ</t>
    </rPh>
    <rPh sb="34" eb="36">
      <t>メッシツ</t>
    </rPh>
    <rPh sb="36" eb="37">
      <t>トド</t>
    </rPh>
    <rPh sb="38" eb="40">
      <t>セイリ</t>
    </rPh>
    <rPh sb="40" eb="42">
      <t>バンゴウ</t>
    </rPh>
    <rPh sb="48" eb="50">
      <t>テンプ</t>
    </rPh>
    <phoneticPr fontId="5"/>
  </si>
  <si>
    <t>　２　県外の公立学校共済組合へ転出する場合（退職した上で県外の公立学校等の教職員として採用された場合を含む。）</t>
    <rPh sb="3" eb="5">
      <t>ケンガイ</t>
    </rPh>
    <rPh sb="6" eb="8">
      <t>コウリツ</t>
    </rPh>
    <rPh sb="8" eb="10">
      <t>ガッコウ</t>
    </rPh>
    <rPh sb="10" eb="12">
      <t>キョウサイ</t>
    </rPh>
    <rPh sb="12" eb="14">
      <t>クミアイ</t>
    </rPh>
    <rPh sb="15" eb="17">
      <t>テンシュツ</t>
    </rPh>
    <rPh sb="19" eb="21">
      <t>バアイ</t>
    </rPh>
    <rPh sb="22" eb="24">
      <t>タイショク</t>
    </rPh>
    <rPh sb="26" eb="27">
      <t>ウエ</t>
    </rPh>
    <rPh sb="28" eb="30">
      <t>ケンガイ</t>
    </rPh>
    <rPh sb="31" eb="33">
      <t>コウリツ</t>
    </rPh>
    <rPh sb="33" eb="35">
      <t>ガッコウ</t>
    </rPh>
    <rPh sb="35" eb="36">
      <t>トウ</t>
    </rPh>
    <rPh sb="37" eb="40">
      <t>キョウショクイン</t>
    </rPh>
    <rPh sb="43" eb="45">
      <t>サイヨウ</t>
    </rPh>
    <rPh sb="48" eb="50">
      <t>バアイ</t>
    </rPh>
    <rPh sb="51" eb="52">
      <t>フク</t>
    </rPh>
    <phoneticPr fontId="5"/>
  </si>
  <si>
    <t xml:space="preserve">    は，組合員証等は転出先の支部へ提出してください。</t>
    <rPh sb="6" eb="9">
      <t>クミアイイン</t>
    </rPh>
    <rPh sb="9" eb="10">
      <t>アカシ</t>
    </rPh>
    <rPh sb="10" eb="11">
      <t>トウ</t>
    </rPh>
    <rPh sb="12" eb="14">
      <t>テンシュツ</t>
    </rPh>
    <rPh sb="14" eb="15">
      <t>サキ</t>
    </rPh>
    <rPh sb="16" eb="18">
      <t>シブ</t>
    </rPh>
    <rPh sb="19" eb="21">
      <t>テイシュツ</t>
    </rPh>
    <phoneticPr fontId="5"/>
  </si>
  <si>
    <t>ｺｰﾄﾞ</t>
    <phoneticPr fontId="5"/>
  </si>
  <si>
    <t>氏名</t>
    <rPh sb="0" eb="2">
      <t>シメイ</t>
    </rPh>
    <phoneticPr fontId="5"/>
  </si>
  <si>
    <t>職名</t>
    <rPh sb="0" eb="2">
      <t>ショクメイ</t>
    </rPh>
    <phoneticPr fontId="5"/>
  </si>
  <si>
    <t>ﾌﾘｶﾞﾅ</t>
    <phoneticPr fontId="5"/>
  </si>
  <si>
    <t>職員番号</t>
    <rPh sb="0" eb="2">
      <t>ショクイン</t>
    </rPh>
    <rPh sb="2" eb="4">
      <t>バンゴウ</t>
    </rPh>
    <phoneticPr fontId="5"/>
  </si>
  <si>
    <t>旧所属</t>
    <rPh sb="0" eb="1">
      <t>キュウ</t>
    </rPh>
    <rPh sb="1" eb="3">
      <t>ショゾク</t>
    </rPh>
    <phoneticPr fontId="5"/>
  </si>
  <si>
    <t>異動年月日</t>
    <rPh sb="0" eb="2">
      <t>イドウ</t>
    </rPh>
    <rPh sb="2" eb="5">
      <t>ネンガッピ</t>
    </rPh>
    <phoneticPr fontId="5"/>
  </si>
  <si>
    <t>300331の要領</t>
    <rPh sb="7" eb="9">
      <t>ヨウリョウ</t>
    </rPh>
    <phoneticPr fontId="13"/>
  </si>
  <si>
    <t>校長</t>
    <rPh sb="0" eb="2">
      <t>コウチョウ</t>
    </rPh>
    <phoneticPr fontId="13"/>
  </si>
  <si>
    <t>電話番号（</t>
    <rPh sb="0" eb="2">
      <t>デンワ</t>
    </rPh>
    <rPh sb="2" eb="4">
      <t>バンゴウ</t>
    </rPh>
    <phoneticPr fontId="5"/>
  </si>
  <si>
    <t>）</t>
    <phoneticPr fontId="13"/>
  </si>
  <si>
    <t>㊞</t>
    <phoneticPr fontId="13"/>
  </si>
  <si>
    <t>ｺｰﾄﾞ番号は
ﾃﾞｰﾀﾎﾞｯｸｽからのﾃﾞｰﾀ</t>
    <rPh sb="4" eb="6">
      <t>バンゴウ</t>
    </rPh>
    <phoneticPr fontId="13"/>
  </si>
  <si>
    <t>鹿児島市立天文館中学校</t>
    <rPh sb="0" eb="3">
      <t>カゴシマ</t>
    </rPh>
    <rPh sb="3" eb="5">
      <t>シリツ</t>
    </rPh>
    <rPh sb="5" eb="8">
      <t>テンモンカン</t>
    </rPh>
    <rPh sb="8" eb="11">
      <t>チュウガッコウ</t>
    </rPh>
    <phoneticPr fontId="13"/>
  </si>
  <si>
    <t>　令和　　　年　　　月　　　日</t>
    <rPh sb="1" eb="3">
      <t>レイワ</t>
    </rPh>
    <rPh sb="6" eb="7">
      <t>ネン</t>
    </rPh>
    <rPh sb="10" eb="11">
      <t>ガツ</t>
    </rPh>
    <rPh sb="14" eb="15">
      <t>ニチ</t>
    </rPh>
    <phoneticPr fontId="5"/>
  </si>
  <si>
    <t>後期高齢者</t>
    <rPh sb="0" eb="2">
      <t>コウキ</t>
    </rPh>
    <rPh sb="2" eb="5">
      <t>コウレイシャ</t>
    </rPh>
    <phoneticPr fontId="5"/>
  </si>
  <si>
    <t>令和</t>
    <rPh sb="0" eb="2">
      <t>レイワ</t>
    </rPh>
    <phoneticPr fontId="15"/>
  </si>
  <si>
    <t>030401</t>
    <phoneticPr fontId="13"/>
  </si>
  <si>
    <t>　３　転出の場合は、併せて「組合員転出届〔整理番号5〕」を提出してください。</t>
    <rPh sb="3" eb="5">
      <t>テンシュツ</t>
    </rPh>
    <rPh sb="6" eb="8">
      <t>バアイ</t>
    </rPh>
    <rPh sb="10" eb="11">
      <t>アワ</t>
    </rPh>
    <rPh sb="14" eb="17">
      <t>クミアイイン</t>
    </rPh>
    <rPh sb="17" eb="20">
      <t>テンシュツトドケ</t>
    </rPh>
    <rPh sb="21" eb="23">
      <t>セイリ</t>
    </rPh>
    <rPh sb="23" eb="25">
      <t>バンゴウ</t>
    </rPh>
    <rPh sb="29" eb="31">
      <t>テイシュツ</t>
    </rPh>
    <phoneticPr fontId="5"/>
  </si>
  <si>
    <t>　４　「資格喪失証明書」が必要な場合、別紙「資格喪失証明書交付申出書」を併せて提出してください。</t>
    <rPh sb="4" eb="6">
      <t>シカク</t>
    </rPh>
    <rPh sb="6" eb="8">
      <t>ソウシツ</t>
    </rPh>
    <rPh sb="8" eb="11">
      <t>ショウメイショ</t>
    </rPh>
    <rPh sb="13" eb="15">
      <t>ヒツヨウ</t>
    </rPh>
    <rPh sb="16" eb="18">
      <t>バアイ</t>
    </rPh>
    <rPh sb="19" eb="21">
      <t>ベッシ</t>
    </rPh>
    <rPh sb="29" eb="31">
      <t>コウフ</t>
    </rPh>
    <rPh sb="31" eb="34">
      <t>モウシデショ</t>
    </rPh>
    <rPh sb="36" eb="37">
      <t>アワ</t>
    </rPh>
    <rPh sb="39" eb="41">
      <t>テイシュツ</t>
    </rPh>
    <phoneticPr fontId="5"/>
  </si>
  <si>
    <t>　５　市町村費職員の所属所異動や県費・市町村費職員間の異動等の場合は，組合員証等の回収は必要ありません。</t>
    <rPh sb="3" eb="6">
      <t>シチョウソン</t>
    </rPh>
    <rPh sb="6" eb="7">
      <t>ヒ</t>
    </rPh>
    <rPh sb="7" eb="9">
      <t>ショクイン</t>
    </rPh>
    <rPh sb="10" eb="12">
      <t>ショゾク</t>
    </rPh>
    <rPh sb="12" eb="13">
      <t>ショ</t>
    </rPh>
    <rPh sb="13" eb="15">
      <t>イドウ</t>
    </rPh>
    <rPh sb="16" eb="18">
      <t>ケンピ</t>
    </rPh>
    <rPh sb="19" eb="22">
      <t>シチョウソン</t>
    </rPh>
    <rPh sb="22" eb="23">
      <t>ヒ</t>
    </rPh>
    <rPh sb="23" eb="25">
      <t>ショクイン</t>
    </rPh>
    <rPh sb="25" eb="26">
      <t>カン</t>
    </rPh>
    <rPh sb="27" eb="29">
      <t>イドウ</t>
    </rPh>
    <rPh sb="29" eb="30">
      <t>トウ</t>
    </rPh>
    <rPh sb="31" eb="33">
      <t>バアイ</t>
    </rPh>
    <rPh sb="35" eb="38">
      <t>クミアイイン</t>
    </rPh>
    <rPh sb="38" eb="39">
      <t>ショウ</t>
    </rPh>
    <rPh sb="39" eb="40">
      <t>トウ</t>
    </rPh>
    <rPh sb="41" eb="43">
      <t>カイシュウ</t>
    </rPh>
    <rPh sb="44" eb="46">
      <t>ヒツヨウ</t>
    </rPh>
    <phoneticPr fontId="5"/>
  </si>
  <si>
    <t>　６　退職又は転出の場合は，旧所属所欄の記入は必要ありません。</t>
    <rPh sb="3" eb="5">
      <t>タイショク</t>
    </rPh>
    <rPh sb="5" eb="6">
      <t>マタ</t>
    </rPh>
    <rPh sb="7" eb="9">
      <t>テンシュツ</t>
    </rPh>
    <rPh sb="10" eb="12">
      <t>バアイ</t>
    </rPh>
    <rPh sb="14" eb="15">
      <t>キュウ</t>
    </rPh>
    <rPh sb="15" eb="17">
      <t>ショゾク</t>
    </rPh>
    <rPh sb="17" eb="18">
      <t>ショ</t>
    </rPh>
    <rPh sb="18" eb="19">
      <t>ラン</t>
    </rPh>
    <rPh sb="20" eb="22">
      <t>キニュウ</t>
    </rPh>
    <rPh sb="23" eb="25">
      <t>ヒツヨウ</t>
    </rPh>
    <phoneticPr fontId="5"/>
  </si>
  <si>
    <t>R3．4改定〔整理番号　３〕</t>
    <rPh sb="4" eb="6">
      <t>カイテイ</t>
    </rPh>
    <rPh sb="7" eb="9">
      <t>セイリ</t>
    </rPh>
    <rPh sb="9" eb="11">
      <t>バンゴウ</t>
    </rPh>
    <phoneticPr fontId="5"/>
  </si>
  <si>
    <t>資格喪失証明書交付申出書</t>
    <rPh sb="9" eb="11">
      <t>モウシデ</t>
    </rPh>
    <phoneticPr fontId="5"/>
  </si>
  <si>
    <t>所　  属　 所</t>
    <rPh sb="0" eb="1">
      <t>ショ</t>
    </rPh>
    <rPh sb="4" eb="5">
      <t>ゾク</t>
    </rPh>
    <rPh sb="7" eb="8">
      <t>ショ</t>
    </rPh>
    <phoneticPr fontId="5"/>
  </si>
  <si>
    <t>所属所コード</t>
    <rPh sb="0" eb="2">
      <t>ショゾク</t>
    </rPh>
    <rPh sb="2" eb="3">
      <t>ショ</t>
    </rPh>
    <phoneticPr fontId="5"/>
  </si>
  <si>
    <t>組合員証番号</t>
    <rPh sb="0" eb="3">
      <t>クミアイイン</t>
    </rPh>
    <rPh sb="3" eb="4">
      <t>ショウ</t>
    </rPh>
    <rPh sb="4" eb="6">
      <t>バンゴウ</t>
    </rPh>
    <phoneticPr fontId="5"/>
  </si>
  <si>
    <t>氏　　　　名</t>
    <rPh sb="0" eb="1">
      <t>シ</t>
    </rPh>
    <rPh sb="5" eb="6">
      <t>ナ</t>
    </rPh>
    <phoneticPr fontId="5"/>
  </si>
  <si>
    <r>
      <t xml:space="preserve">Ｔ 　Ｅ　 Ｌ
</t>
    </r>
    <r>
      <rPr>
        <sz val="12"/>
        <color indexed="8"/>
        <rFont val="ＭＳ Ｐゴシック"/>
        <family val="3"/>
        <charset val="128"/>
      </rPr>
      <t>（携帯でも可）</t>
    </r>
    <rPh sb="9" eb="11">
      <t>ケイタイ</t>
    </rPh>
    <rPh sb="13" eb="14">
      <t>カ</t>
    </rPh>
    <phoneticPr fontId="5"/>
  </si>
  <si>
    <t>ー</t>
    <phoneticPr fontId="5"/>
  </si>
  <si>
    <t>送　 付 　先</t>
    <rPh sb="0" eb="1">
      <t>ソウ</t>
    </rPh>
    <rPh sb="3" eb="4">
      <t>ツキ</t>
    </rPh>
    <rPh sb="6" eb="7">
      <t>サキ</t>
    </rPh>
    <phoneticPr fontId="5"/>
  </si>
  <si>
    <t>↓</t>
  </si>
  <si>
    <t>希望する送付先に〇をしてください。</t>
  </si>
  <si>
    <t>１</t>
  </si>
  <si>
    <t>　所属所</t>
    <rPh sb="1" eb="3">
      <t>ショゾク</t>
    </rPh>
    <rPh sb="3" eb="4">
      <t>ショ</t>
    </rPh>
    <phoneticPr fontId="5"/>
  </si>
  <si>
    <t>２</t>
  </si>
  <si>
    <t>　自宅</t>
    <rPh sb="1" eb="3">
      <t>ジタク</t>
    </rPh>
    <phoneticPr fontId="5"/>
  </si>
  <si>
    <t>２または３を選んだ場合，下記の送付先住所及び宛名を記入してください。</t>
    <rPh sb="18" eb="20">
      <t>ジュウショ</t>
    </rPh>
    <rPh sb="20" eb="21">
      <t>オヨ</t>
    </rPh>
    <rPh sb="22" eb="24">
      <t>アテナ</t>
    </rPh>
    <phoneticPr fontId="5"/>
  </si>
  <si>
    <t>３</t>
  </si>
  <si>
    <t>　その他</t>
    <rPh sb="3" eb="4">
      <t>タ</t>
    </rPh>
    <phoneticPr fontId="5"/>
  </si>
  <si>
    <t>※　資格喪失証明書は，退職時の所属所から組合員異動報告書〔整理番号３〕が提出されて</t>
    <rPh sb="2" eb="4">
      <t>シカク</t>
    </rPh>
    <rPh sb="4" eb="6">
      <t>ソウシツ</t>
    </rPh>
    <rPh sb="6" eb="9">
      <t>ショウメイショ</t>
    </rPh>
    <rPh sb="11" eb="13">
      <t>タイショク</t>
    </rPh>
    <rPh sb="13" eb="14">
      <t>ジ</t>
    </rPh>
    <rPh sb="15" eb="17">
      <t>ショゾク</t>
    </rPh>
    <rPh sb="17" eb="18">
      <t>ショ</t>
    </rPh>
    <rPh sb="20" eb="23">
      <t>クミアイイン</t>
    </rPh>
    <rPh sb="23" eb="25">
      <t>イドウ</t>
    </rPh>
    <rPh sb="25" eb="28">
      <t>ホウコクショ</t>
    </rPh>
    <rPh sb="29" eb="31">
      <t>セイリ</t>
    </rPh>
    <rPh sb="31" eb="33">
      <t>バンゴウ</t>
    </rPh>
    <rPh sb="36" eb="38">
      <t>テイシュツ</t>
    </rPh>
    <phoneticPr fontId="5"/>
  </si>
  <si>
    <t>　から交付します。</t>
    <phoneticPr fontId="5"/>
  </si>
  <si>
    <t>※　送付先の住所及び宛名を記入してください（所属所への送付を希望する場合は記入不要</t>
    <rPh sb="2" eb="4">
      <t>ソウフ</t>
    </rPh>
    <rPh sb="4" eb="5">
      <t>サキ</t>
    </rPh>
    <rPh sb="6" eb="8">
      <t>ジュウショ</t>
    </rPh>
    <rPh sb="8" eb="9">
      <t>オヨ</t>
    </rPh>
    <rPh sb="10" eb="12">
      <t>アテナ</t>
    </rPh>
    <rPh sb="13" eb="15">
      <t>キニュウ</t>
    </rPh>
    <rPh sb="22" eb="24">
      <t>ショゾク</t>
    </rPh>
    <rPh sb="24" eb="25">
      <t>ショ</t>
    </rPh>
    <rPh sb="27" eb="29">
      <t>ソウフ</t>
    </rPh>
    <rPh sb="30" eb="32">
      <t>キボウ</t>
    </rPh>
    <rPh sb="34" eb="36">
      <t>バアイ</t>
    </rPh>
    <rPh sb="37" eb="39">
      <t>キニュウ</t>
    </rPh>
    <rPh sb="39" eb="41">
      <t>フヨウ</t>
    </rPh>
    <phoneticPr fontId="5"/>
  </si>
  <si>
    <t>　です）。</t>
    <phoneticPr fontId="5"/>
  </si>
  <si>
    <t>　　そのまま封筒の宛名として使用します。</t>
    <rPh sb="6" eb="8">
      <t>フウトウ</t>
    </rPh>
    <rPh sb="9" eb="11">
      <t>アテナ</t>
    </rPh>
    <rPh sb="14" eb="16">
      <t>シヨウ</t>
    </rPh>
    <phoneticPr fontId="5"/>
  </si>
  <si>
    <t>―</t>
    <phoneticPr fontId="5"/>
  </si>
  <si>
    <t>様</t>
    <rPh sb="0" eb="1">
      <t>サマ</t>
    </rPh>
    <phoneticPr fontId="5"/>
  </si>
  <si>
    <t>※　資格喪失証明書　在中</t>
    <rPh sb="2" eb="4">
      <t>シカク</t>
    </rPh>
    <rPh sb="4" eb="6">
      <t>ソウシツ</t>
    </rPh>
    <rPh sb="6" eb="9">
      <t>ショウメイショ</t>
    </rPh>
    <rPh sb="10" eb="12">
      <t>ザイチュウ</t>
    </rPh>
    <phoneticPr fontId="5"/>
  </si>
  <si>
    <t>□</t>
  </si>
  <si>
    <t>□</t>
    <phoneticPr fontId="13"/>
  </si>
  <si>
    <t>☑</t>
  </si>
  <si>
    <t>☑</t>
    <phoneticPr fontId="13"/>
  </si>
  <si>
    <t>(</t>
    <phoneticPr fontId="13"/>
  </si>
  <si>
    <t>定年</t>
    <rPh sb="0" eb="2">
      <t>テイネン</t>
    </rPh>
    <phoneticPr fontId="13"/>
  </si>
  <si>
    <t>再任用</t>
    <phoneticPr fontId="13"/>
  </si>
  <si>
    <t>若年</t>
    <phoneticPr fontId="13"/>
  </si>
  <si>
    <t>臨時的任用</t>
    <phoneticPr fontId="13"/>
  </si>
  <si>
    <t>死亡）</t>
    <phoneticPr fontId="13"/>
  </si>
  <si>
    <t>）</t>
    <phoneticPr fontId="13"/>
  </si>
  <si>
    <t>地方職員共済組合</t>
    <phoneticPr fontId="13"/>
  </si>
  <si>
    <t>市町村職員共済組合</t>
    <phoneticPr fontId="13"/>
  </si>
  <si>
    <t>国の共済組合</t>
    <phoneticPr fontId="13"/>
  </si>
  <si>
    <t>（</t>
    <phoneticPr fontId="5"/>
  </si>
  <si>
    <t>市町村費職員の所属所異動</t>
    <phoneticPr fontId="13"/>
  </si>
  <si>
    <t>県費・市町村費職員間の異動</t>
    <phoneticPr fontId="13"/>
  </si>
  <si>
    <t>その他</t>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</si>
</sst>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
    <numFmt numFmtId="177" formatCode="0000"/>
  </numFmts>
  <fonts count="43" x14ac:knownFonts="1">
    <font>
      <sz val="11"/>
      <color theme="1"/>
      <name val="ＭＳ Ｐゴシック"/>
      <family val="3"/>
      <charset val="128"/>
      <scheme val="minor"/>
    </font>
    <font>
      <sz val="11"/>
      <name val="ＭＳ ゴシック"/>
      <family val="3"/>
      <charset val="128"/>
    </font>
    <font>
      <sz val="11"/>
      <name val="ＭＳ Ｐゴシック"/>
      <family val="3"/>
      <charset val="128"/>
    </font>
    <font>
      <sz val="6"/>
      <name val="ＭＳ ゴシック"/>
      <family val="3"/>
      <charset val="128"/>
    </font>
    <font>
      <sz val="34"/>
      <color indexed="18"/>
      <name val="ＭＳ Ｐゴシック"/>
      <family val="3"/>
      <charset val="128"/>
    </font>
    <font>
      <sz val="6"/>
      <name val="ＭＳ Ｐゴシック"/>
      <family val="3"/>
      <charset val="128"/>
    </font>
    <font>
      <sz val="11"/>
      <color indexed="18"/>
      <name val="ＭＳ Ｐゴシック"/>
      <family val="3"/>
      <charset val="128"/>
    </font>
    <font>
      <sz val="11"/>
      <color indexed="10"/>
      <name val="ＭＳ Ｐゴシック"/>
      <family val="3"/>
      <charset val="128"/>
    </font>
    <font>
      <sz val="11"/>
      <color indexed="8"/>
      <name val="ＭＳ Ｐゴシック"/>
      <family val="3"/>
      <charset val="128"/>
    </font>
    <font>
      <sz val="11"/>
      <color indexed="41"/>
      <name val="ＭＳ Ｐゴシック"/>
      <family val="3"/>
      <charset val="128"/>
    </font>
    <font>
      <sz val="6"/>
      <name val="ＭＳ Ｐゴシック"/>
      <family val="3"/>
      <charset val="128"/>
    </font>
    <font>
      <sz val="11"/>
      <color indexed="16"/>
      <name val="ＭＳ Ｐゴシック"/>
      <family val="3"/>
      <charset val="128"/>
    </font>
    <font>
      <sz val="12"/>
      <color indexed="18"/>
      <name val="ＭＳ Ｐゴシック"/>
      <family val="3"/>
      <charset val="128"/>
    </font>
    <font>
      <sz val="6"/>
      <name val="ＭＳ Ｐゴシック"/>
      <family val="3"/>
      <charset val="128"/>
    </font>
    <font>
      <sz val="11"/>
      <name val="ＭＳ 明朝"/>
      <family val="1"/>
      <charset val="128"/>
    </font>
    <font>
      <sz val="6"/>
      <name val="ＭＳ 明朝"/>
      <family val="1"/>
      <charset val="128"/>
    </font>
    <font>
      <sz val="9"/>
      <name val="ＭＳ 明朝"/>
      <family val="1"/>
      <charset val="128"/>
    </font>
    <font>
      <sz val="8"/>
      <name val="ＭＳ 明朝"/>
      <family val="1"/>
      <charset val="128"/>
    </font>
    <font>
      <sz val="7.5"/>
      <name val="ＭＳ 明朝"/>
      <family val="1"/>
      <charset val="128"/>
    </font>
    <font>
      <sz val="10"/>
      <name val="ＭＳ 明朝"/>
      <family val="1"/>
      <charset val="128"/>
    </font>
    <font>
      <sz val="12"/>
      <name val="ＭＳ 明朝"/>
      <family val="1"/>
      <charset val="128"/>
    </font>
    <font>
      <sz val="11"/>
      <color rgb="FFFF0000"/>
      <name val="ＭＳ Ｐゴシック"/>
      <family val="3"/>
      <charset val="128"/>
      <scheme val="minor"/>
    </font>
    <font>
      <sz val="11"/>
      <color theme="1"/>
      <name val="ＭＳ 明朝"/>
      <family val="1"/>
      <charset val="128"/>
    </font>
    <font>
      <b/>
      <sz val="16"/>
      <color theme="1"/>
      <name val="ＭＳ 明朝"/>
      <family val="1"/>
      <charset val="128"/>
    </font>
    <font>
      <sz val="8"/>
      <color theme="1"/>
      <name val="ＭＳ 明朝"/>
      <family val="1"/>
      <charset val="128"/>
    </font>
    <font>
      <sz val="9"/>
      <color theme="1"/>
      <name val="ＭＳ 明朝"/>
      <family val="1"/>
      <charset val="128"/>
    </font>
    <font>
      <sz val="10"/>
      <color theme="1"/>
      <name val="ＭＳ 明朝"/>
      <family val="1"/>
      <charset val="128"/>
    </font>
    <font>
      <sz val="9"/>
      <color theme="1"/>
      <name val="ＭＳ Ｐゴシック"/>
      <family val="3"/>
      <charset val="128"/>
      <scheme val="minor"/>
    </font>
    <font>
      <b/>
      <sz val="12"/>
      <color rgb="FFFF0000"/>
      <name val="ＭＳ Ｐゴシック"/>
      <family val="3"/>
      <charset val="128"/>
      <scheme val="minor"/>
    </font>
    <font>
      <sz val="14"/>
      <color theme="1"/>
      <name val="ＭＳ 明朝"/>
      <family val="1"/>
      <charset val="128"/>
    </font>
    <font>
      <sz val="16"/>
      <color theme="1"/>
      <name val="ＭＳ ゴシック"/>
      <family val="3"/>
      <charset val="128"/>
    </font>
    <font>
      <sz val="7"/>
      <color theme="1"/>
      <name val="ＭＳ 明朝"/>
      <family val="1"/>
      <charset val="128"/>
    </font>
    <font>
      <sz val="12"/>
      <color theme="1"/>
      <name val="ＭＳ 明朝"/>
      <family val="1"/>
      <charset val="128"/>
    </font>
    <font>
      <sz val="16"/>
      <color theme="1"/>
      <name val="ＭＳ 明朝"/>
      <family val="1"/>
      <charset val="128"/>
    </font>
    <font>
      <b/>
      <sz val="11"/>
      <color rgb="FFFF0000"/>
      <name val="ＭＳ Ｐゴシック"/>
      <family val="3"/>
      <charset val="128"/>
      <scheme val="minor"/>
    </font>
    <font>
      <sz val="14"/>
      <name val="ＭＳ 明朝"/>
      <family val="1"/>
      <charset val="128"/>
    </font>
    <font>
      <sz val="16"/>
      <name val="ＭＳ 明朝"/>
      <family val="1"/>
      <charset val="128"/>
    </font>
    <font>
      <sz val="16"/>
      <color theme="1"/>
      <name val="ＭＳ Ｐゴシック"/>
      <family val="3"/>
      <charset val="128"/>
      <scheme val="minor"/>
    </font>
    <font>
      <sz val="6"/>
      <name val="ＭＳ Ｐゴシック"/>
      <family val="3"/>
      <charset val="128"/>
      <scheme val="minor"/>
    </font>
    <font>
      <sz val="14"/>
      <color theme="1"/>
      <name val="ＭＳ Ｐゴシック"/>
      <family val="3"/>
      <charset val="128"/>
      <scheme val="minor"/>
    </font>
    <font>
      <sz val="12"/>
      <color indexed="8"/>
      <name val="ＭＳ Ｐゴシック"/>
      <family val="3"/>
      <charset val="128"/>
    </font>
    <font>
      <sz val="12"/>
      <color theme="1"/>
      <name val="ＭＳ Ｐゴシック"/>
      <family val="3"/>
      <charset val="128"/>
      <scheme val="minor"/>
    </font>
    <font>
      <sz val="18"/>
      <color theme="1"/>
      <name val="ＭＳ Ｐゴシック"/>
      <family val="3"/>
      <charset val="128"/>
      <scheme val="minor"/>
    </font>
  </fonts>
  <fills count="11">
    <fill>
      <patternFill patternType="none"/>
    </fill>
    <fill>
      <patternFill patternType="gray125"/>
    </fill>
    <fill>
      <patternFill patternType="solid">
        <fgColor indexed="41"/>
        <bgColor indexed="64"/>
      </patternFill>
    </fill>
    <fill>
      <patternFill patternType="solid">
        <fgColor rgb="FF0000FF"/>
        <bgColor indexed="64"/>
      </patternFill>
    </fill>
    <fill>
      <patternFill patternType="solid">
        <fgColor rgb="FFCCFFFF"/>
        <bgColor indexed="64"/>
      </patternFill>
    </fill>
    <fill>
      <patternFill patternType="solid">
        <fgColor theme="0"/>
        <bgColor indexed="64"/>
      </patternFill>
    </fill>
    <fill>
      <patternFill patternType="solid">
        <fgColor rgb="FFFFFF00"/>
        <bgColor indexed="64"/>
      </patternFill>
    </fill>
    <fill>
      <patternFill patternType="solid">
        <fgColor theme="1"/>
        <bgColor indexed="64"/>
      </patternFill>
    </fill>
    <fill>
      <patternFill patternType="solid">
        <fgColor rgb="FFFF0000"/>
        <bgColor indexed="64"/>
      </patternFill>
    </fill>
    <fill>
      <patternFill patternType="solid">
        <fgColor rgb="FFFFFFCC"/>
        <bgColor indexed="64"/>
      </patternFill>
    </fill>
    <fill>
      <patternFill patternType="solid">
        <fgColor theme="0" tint="-0.14999847407452621"/>
        <bgColor indexed="64"/>
      </patternFill>
    </fill>
  </fills>
  <borders count="6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style="dotted">
        <color indexed="64"/>
      </left>
      <right/>
      <top style="medium">
        <color indexed="64"/>
      </top>
      <bottom/>
      <diagonal/>
    </border>
    <border>
      <left/>
      <right style="dotted">
        <color indexed="64"/>
      </right>
      <top style="medium">
        <color indexed="64"/>
      </top>
      <bottom/>
      <diagonal/>
    </border>
    <border>
      <left style="dotted">
        <color indexed="64"/>
      </left>
      <right/>
      <top/>
      <bottom style="medium">
        <color indexed="64"/>
      </bottom>
      <diagonal/>
    </border>
    <border>
      <left/>
      <right style="dotted">
        <color indexed="64"/>
      </right>
      <top/>
      <bottom style="medium">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hair">
        <color indexed="64"/>
      </right>
      <top/>
      <bottom style="thin">
        <color indexed="64"/>
      </bottom>
      <diagonal/>
    </border>
    <border>
      <left style="hair">
        <color indexed="64"/>
      </left>
      <right/>
      <top/>
      <bottom style="thin">
        <color indexed="64"/>
      </bottom>
      <diagonal/>
    </border>
    <border>
      <left/>
      <right/>
      <top/>
      <bottom style="dashDot">
        <color indexed="64"/>
      </bottom>
      <diagonal/>
    </border>
    <border>
      <left/>
      <right/>
      <top/>
      <bottom style="hair">
        <color indexed="64"/>
      </bottom>
      <diagonal/>
    </border>
  </borders>
  <cellStyleXfs count="3">
    <xf numFmtId="0" fontId="0" fillId="0" borderId="0">
      <alignment vertical="center"/>
    </xf>
    <xf numFmtId="0" fontId="1" fillId="0" borderId="0"/>
    <xf numFmtId="0" fontId="2" fillId="0" borderId="0"/>
  </cellStyleXfs>
  <cellXfs count="337">
    <xf numFmtId="0" fontId="0" fillId="0" borderId="0" xfId="0">
      <alignment vertical="center"/>
    </xf>
    <xf numFmtId="0" fontId="0" fillId="3" borderId="0" xfId="0" applyNumberFormat="1" applyFill="1" applyAlignment="1">
      <alignment vertical="center" shrinkToFit="1"/>
    </xf>
    <xf numFmtId="0" fontId="0" fillId="0" borderId="0" xfId="0" applyNumberFormat="1" applyAlignment="1">
      <alignment vertical="center" shrinkToFit="1"/>
    </xf>
    <xf numFmtId="0" fontId="0" fillId="4" borderId="0" xfId="0" applyNumberFormat="1" applyFill="1" applyAlignment="1">
      <alignment vertical="center" shrinkToFit="1"/>
    </xf>
    <xf numFmtId="0" fontId="2" fillId="4" borderId="0" xfId="2" applyNumberFormat="1" applyFont="1" applyFill="1" applyAlignment="1">
      <alignment vertical="center" shrinkToFit="1"/>
    </xf>
    <xf numFmtId="0" fontId="11" fillId="4" borderId="0" xfId="1" applyNumberFormat="1" applyFont="1" applyFill="1" applyAlignment="1">
      <alignment vertical="center" shrinkToFit="1"/>
    </xf>
    <xf numFmtId="0" fontId="6" fillId="4" borderId="0" xfId="2" applyNumberFormat="1" applyFont="1" applyFill="1" applyAlignment="1">
      <alignment vertical="center" shrinkToFit="1"/>
    </xf>
    <xf numFmtId="0" fontId="12" fillId="2" borderId="1" xfId="0" applyFont="1" applyFill="1" applyBorder="1" applyAlignment="1">
      <alignment vertical="center" shrinkToFit="1"/>
    </xf>
    <xf numFmtId="0" fontId="2" fillId="4" borderId="2" xfId="2" applyNumberFormat="1" applyFont="1" applyFill="1" applyBorder="1" applyAlignment="1">
      <alignment vertical="center" shrinkToFit="1"/>
    </xf>
    <xf numFmtId="0" fontId="2" fillId="4" borderId="3" xfId="2" applyNumberFormat="1" applyFont="1" applyFill="1" applyBorder="1" applyAlignment="1">
      <alignment vertical="center" shrinkToFit="1"/>
    </xf>
    <xf numFmtId="0" fontId="6" fillId="4" borderId="4" xfId="2" applyNumberFormat="1" applyFont="1" applyFill="1" applyBorder="1" applyAlignment="1">
      <alignment vertical="center" shrinkToFit="1"/>
    </xf>
    <xf numFmtId="0" fontId="2" fillId="4" borderId="5" xfId="2" applyNumberFormat="1" applyFont="1" applyFill="1" applyBorder="1" applyAlignment="1">
      <alignment vertical="center" shrinkToFit="1"/>
    </xf>
    <xf numFmtId="0" fontId="6" fillId="4" borderId="6" xfId="2" applyNumberFormat="1" applyFont="1" applyFill="1" applyBorder="1" applyAlignment="1">
      <alignment vertical="center" shrinkToFit="1"/>
    </xf>
    <xf numFmtId="0" fontId="6" fillId="4" borderId="7" xfId="2" applyNumberFormat="1" applyFont="1" applyFill="1" applyBorder="1" applyAlignment="1">
      <alignment vertical="center" shrinkToFit="1"/>
    </xf>
    <xf numFmtId="0" fontId="2" fillId="4" borderId="8" xfId="2" applyNumberFormat="1" applyFont="1" applyFill="1" applyBorder="1" applyAlignment="1">
      <alignment vertical="center" shrinkToFit="1"/>
    </xf>
    <xf numFmtId="0" fontId="6" fillId="4" borderId="9" xfId="2" applyNumberFormat="1" applyFont="1" applyFill="1" applyBorder="1" applyAlignment="1">
      <alignment vertical="center" shrinkToFit="1"/>
    </xf>
    <xf numFmtId="0" fontId="6" fillId="4" borderId="0" xfId="2" applyNumberFormat="1" applyFont="1" applyFill="1" applyBorder="1" applyAlignment="1">
      <alignment vertical="center" shrinkToFit="1"/>
    </xf>
    <xf numFmtId="0" fontId="2" fillId="4" borderId="10" xfId="2" applyNumberFormat="1" applyFont="1" applyFill="1" applyBorder="1" applyAlignment="1">
      <alignment vertical="center" shrinkToFit="1"/>
    </xf>
    <xf numFmtId="0" fontId="0" fillId="0" borderId="0" xfId="0" applyBorder="1">
      <alignment vertical="center"/>
    </xf>
    <xf numFmtId="0" fontId="22" fillId="0" borderId="0" xfId="0" applyFont="1" applyAlignment="1">
      <alignment vertical="center"/>
    </xf>
    <xf numFmtId="0" fontId="0" fillId="0" borderId="0" xfId="0" applyAlignment="1">
      <alignment vertical="center"/>
    </xf>
    <xf numFmtId="0" fontId="22" fillId="0" borderId="0" xfId="0" applyFont="1" applyBorder="1" applyAlignment="1">
      <alignment vertical="center"/>
    </xf>
    <xf numFmtId="0" fontId="0" fillId="0" borderId="0" xfId="0" applyBorder="1" applyAlignment="1">
      <alignment vertical="center"/>
    </xf>
    <xf numFmtId="0" fontId="23" fillId="0" borderId="0" xfId="0" applyFont="1" applyBorder="1" applyAlignment="1">
      <alignment horizontal="center" vertical="center"/>
    </xf>
    <xf numFmtId="0" fontId="14" fillId="0" borderId="11" xfId="0" applyFont="1" applyBorder="1" applyAlignment="1">
      <alignment horizontal="center" vertical="center"/>
    </xf>
    <xf numFmtId="0" fontId="14" fillId="0" borderId="12" xfId="0" applyFont="1" applyBorder="1" applyAlignment="1">
      <alignment vertical="center" shrinkToFit="1"/>
    </xf>
    <xf numFmtId="0" fontId="14" fillId="0" borderId="4" xfId="0" applyFont="1" applyBorder="1" applyAlignment="1">
      <alignment vertical="center" shrinkToFit="1"/>
    </xf>
    <xf numFmtId="0" fontId="14" fillId="0" borderId="4" xfId="0" applyFont="1" applyBorder="1" applyAlignment="1">
      <alignment vertical="center" wrapText="1" shrinkToFit="1"/>
    </xf>
    <xf numFmtId="0" fontId="14" fillId="0" borderId="13" xfId="0" applyFont="1" applyBorder="1" applyAlignment="1">
      <alignment vertical="center" shrinkToFit="1"/>
    </xf>
    <xf numFmtId="0" fontId="14" fillId="0" borderId="0" xfId="0" applyFont="1" applyBorder="1" applyAlignment="1">
      <alignment vertical="center"/>
    </xf>
    <xf numFmtId="0" fontId="14" fillId="0" borderId="0" xfId="0" applyFont="1" applyBorder="1" applyAlignment="1">
      <alignment vertical="center" shrinkToFit="1"/>
    </xf>
    <xf numFmtId="0" fontId="17" fillId="0" borderId="0" xfId="0" applyFont="1" applyBorder="1" applyAlignment="1">
      <alignment vertical="center" shrinkToFit="1"/>
    </xf>
    <xf numFmtId="0" fontId="14" fillId="0" borderId="0" xfId="0" applyFont="1" applyBorder="1" applyAlignment="1">
      <alignment horizontal="left" vertical="center"/>
    </xf>
    <xf numFmtId="0" fontId="14" fillId="0" borderId="0" xfId="0" applyFont="1" applyBorder="1" applyAlignment="1">
      <alignment horizontal="left" vertical="center" shrinkToFit="1"/>
    </xf>
    <xf numFmtId="0" fontId="19" fillId="0" borderId="0" xfId="0" applyFont="1" applyBorder="1" applyAlignment="1">
      <alignment vertical="center" shrinkToFit="1"/>
    </xf>
    <xf numFmtId="0" fontId="14" fillId="0" borderId="13" xfId="0" applyFont="1" applyBorder="1" applyAlignment="1">
      <alignment vertical="top" shrinkToFit="1"/>
    </xf>
    <xf numFmtId="0" fontId="14" fillId="0" borderId="0" xfId="0" applyFont="1" applyBorder="1" applyAlignment="1">
      <alignment horizontal="center" vertical="top" shrinkToFit="1"/>
    </xf>
    <xf numFmtId="0" fontId="16" fillId="0" borderId="16" xfId="0" applyFont="1" applyBorder="1" applyAlignment="1">
      <alignment horizontal="center" vertical="center" textRotation="255"/>
    </xf>
    <xf numFmtId="0" fontId="14" fillId="0" borderId="16" xfId="0" applyFont="1" applyBorder="1" applyAlignment="1">
      <alignment horizontal="center" vertical="center"/>
    </xf>
    <xf numFmtId="0" fontId="22" fillId="0" borderId="13" xfId="0" applyFont="1" applyBorder="1">
      <alignment vertical="center"/>
    </xf>
    <xf numFmtId="0" fontId="22" fillId="0" borderId="0" xfId="0" applyFont="1" applyBorder="1">
      <alignment vertical="center"/>
    </xf>
    <xf numFmtId="0" fontId="22" fillId="0" borderId="17" xfId="0" applyFont="1" applyBorder="1">
      <alignment vertical="center"/>
    </xf>
    <xf numFmtId="0" fontId="14" fillId="0" borderId="0" xfId="0" applyFont="1" applyBorder="1" applyAlignment="1">
      <alignment horizontal="center" vertical="center"/>
    </xf>
    <xf numFmtId="0" fontId="14" fillId="0" borderId="0" xfId="0" applyFont="1" applyBorder="1" applyAlignment="1">
      <alignment horizontal="center" vertical="top"/>
    </xf>
    <xf numFmtId="0" fontId="22" fillId="0" borderId="0" xfId="0" applyFont="1" applyBorder="1" applyAlignment="1">
      <alignment horizontal="center" vertical="center"/>
    </xf>
    <xf numFmtId="0" fontId="24" fillId="0" borderId="0" xfId="0" applyFont="1" applyBorder="1" applyAlignment="1">
      <alignment vertical="center"/>
    </xf>
    <xf numFmtId="0" fontId="20" fillId="0" borderId="0" xfId="0" applyFont="1" applyBorder="1" applyAlignment="1">
      <alignment vertical="center"/>
    </xf>
    <xf numFmtId="0" fontId="14" fillId="0" borderId="0" xfId="0" applyFont="1" applyBorder="1" applyAlignment="1">
      <alignment vertical="center" wrapText="1"/>
    </xf>
    <xf numFmtId="0" fontId="22" fillId="0" borderId="14" xfId="0" applyFont="1" applyBorder="1">
      <alignment vertical="center"/>
    </xf>
    <xf numFmtId="0" fontId="22" fillId="0" borderId="15" xfId="0" applyFont="1" applyBorder="1">
      <alignment vertical="center"/>
    </xf>
    <xf numFmtId="0" fontId="22" fillId="0" borderId="15" xfId="0" applyFont="1" applyBorder="1" applyAlignment="1">
      <alignment horizontal="center" vertical="center"/>
    </xf>
    <xf numFmtId="0" fontId="22" fillId="0" borderId="15" xfId="0" applyFont="1" applyBorder="1" applyAlignment="1">
      <alignment vertical="center"/>
    </xf>
    <xf numFmtId="0" fontId="22" fillId="0" borderId="18" xfId="0" applyFont="1" applyBorder="1">
      <alignment vertical="center"/>
    </xf>
    <xf numFmtId="0" fontId="26" fillId="0" borderId="0" xfId="0" applyFont="1" applyAlignment="1">
      <alignment horizontal="left" vertical="center"/>
    </xf>
    <xf numFmtId="0" fontId="26" fillId="0" borderId="0" xfId="0" applyFont="1" applyAlignment="1">
      <alignment vertical="center"/>
    </xf>
    <xf numFmtId="0" fontId="27" fillId="0" borderId="0" xfId="0" applyFont="1" applyAlignment="1"/>
    <xf numFmtId="0" fontId="28" fillId="4" borderId="19" xfId="0" applyFont="1" applyFill="1" applyBorder="1" applyAlignment="1">
      <alignment horizontal="center"/>
    </xf>
    <xf numFmtId="0" fontId="27" fillId="0" borderId="0" xfId="0" applyFont="1" applyBorder="1" applyAlignment="1">
      <alignment horizontal="center" vertical="center"/>
    </xf>
    <xf numFmtId="0" fontId="0" fillId="0" borderId="0" xfId="0" applyFont="1" applyBorder="1" applyAlignment="1">
      <alignment horizontal="center" vertical="center"/>
    </xf>
    <xf numFmtId="0" fontId="2" fillId="4" borderId="7" xfId="2" applyNumberFormat="1" applyFont="1" applyFill="1" applyBorder="1" applyAlignment="1">
      <alignment vertical="center" shrinkToFit="1"/>
    </xf>
    <xf numFmtId="0" fontId="0" fillId="4" borderId="7" xfId="0" applyNumberFormat="1" applyFill="1" applyBorder="1" applyAlignment="1">
      <alignment vertical="center" shrinkToFit="1"/>
    </xf>
    <xf numFmtId="0" fontId="0" fillId="4" borderId="8" xfId="0" applyNumberFormat="1" applyFill="1" applyBorder="1" applyAlignment="1">
      <alignment vertical="center" shrinkToFit="1"/>
    </xf>
    <xf numFmtId="0" fontId="21" fillId="0" borderId="0" xfId="0" applyFont="1" applyBorder="1" applyAlignment="1">
      <alignment horizontal="center" vertical="center"/>
    </xf>
    <xf numFmtId="0" fontId="22" fillId="0" borderId="0" xfId="0" applyFont="1" applyBorder="1" applyAlignment="1">
      <alignment horizontal="left" vertical="center"/>
    </xf>
    <xf numFmtId="0" fontId="27" fillId="9" borderId="19" xfId="0" applyFont="1" applyFill="1" applyBorder="1" applyAlignment="1">
      <alignment horizontal="center" vertical="center"/>
    </xf>
    <xf numFmtId="0" fontId="27" fillId="0" borderId="0" xfId="0" applyFont="1" applyAlignment="1">
      <alignment shrinkToFit="1"/>
    </xf>
    <xf numFmtId="0" fontId="0" fillId="0" borderId="0" xfId="0" applyAlignment="1">
      <alignment vertical="center" shrinkToFit="1"/>
    </xf>
    <xf numFmtId="0" fontId="27" fillId="0" borderId="0" xfId="0" applyFont="1" applyBorder="1" applyAlignment="1">
      <alignment horizontal="center" vertical="center" shrinkToFit="1"/>
    </xf>
    <xf numFmtId="0" fontId="0" fillId="0" borderId="0" xfId="0" applyFont="1" applyBorder="1" applyAlignment="1">
      <alignment horizontal="center" vertical="center" shrinkToFit="1"/>
    </xf>
    <xf numFmtId="0" fontId="19" fillId="0" borderId="4" xfId="0" applyFont="1" applyBorder="1" applyAlignment="1">
      <alignment horizontal="left" vertical="center" shrinkToFit="1"/>
    </xf>
    <xf numFmtId="0" fontId="19" fillId="0" borderId="0" xfId="0" applyFont="1" applyBorder="1" applyAlignment="1">
      <alignment horizontal="left" vertical="center" shrinkToFit="1"/>
    </xf>
    <xf numFmtId="0" fontId="14" fillId="0" borderId="0" xfId="0" applyFont="1" applyBorder="1" applyAlignment="1">
      <alignment horizontal="left" vertical="center"/>
    </xf>
    <xf numFmtId="0" fontId="8" fillId="4" borderId="0" xfId="2" applyNumberFormat="1" applyFont="1" applyFill="1" applyAlignment="1">
      <alignment horizontal="left" vertical="center" shrinkToFit="1"/>
    </xf>
    <xf numFmtId="0" fontId="8" fillId="4" borderId="0" xfId="2" applyNumberFormat="1" applyFont="1" applyFill="1" applyAlignment="1">
      <alignment horizontal="right" vertical="center" shrinkToFit="1"/>
    </xf>
    <xf numFmtId="0" fontId="6" fillId="4" borderId="0" xfId="2" applyNumberFormat="1" applyFont="1" applyFill="1" applyBorder="1" applyAlignment="1">
      <alignment horizontal="left" vertical="center" shrinkToFit="1"/>
    </xf>
    <xf numFmtId="0" fontId="6" fillId="4" borderId="10" xfId="2" applyNumberFormat="1" applyFont="1" applyFill="1" applyBorder="1" applyAlignment="1">
      <alignment horizontal="left" vertical="center" shrinkToFit="1"/>
    </xf>
    <xf numFmtId="49" fontId="6" fillId="4" borderId="0" xfId="2" applyNumberFormat="1" applyFont="1" applyFill="1" applyAlignment="1">
      <alignment horizontal="left" vertical="center" shrinkToFit="1"/>
    </xf>
    <xf numFmtId="0" fontId="6" fillId="4" borderId="0" xfId="2" applyNumberFormat="1" applyFont="1" applyFill="1" applyAlignment="1">
      <alignment horizontal="left" vertical="center" shrinkToFit="1"/>
    </xf>
    <xf numFmtId="0" fontId="6" fillId="4" borderId="9" xfId="2" applyNumberFormat="1" applyFont="1" applyFill="1" applyBorder="1" applyAlignment="1">
      <alignment horizontal="left" vertical="center" shrinkToFit="1"/>
    </xf>
    <xf numFmtId="0" fontId="6" fillId="4" borderId="20" xfId="2" applyNumberFormat="1" applyFont="1" applyFill="1" applyBorder="1" applyAlignment="1">
      <alignment horizontal="left" vertical="center" shrinkToFit="1"/>
    </xf>
    <xf numFmtId="0" fontId="6" fillId="4" borderId="4" xfId="2" applyNumberFormat="1" applyFont="1" applyFill="1" applyBorder="1" applyAlignment="1">
      <alignment horizontal="left" vertical="center" shrinkToFit="1"/>
    </xf>
    <xf numFmtId="0" fontId="7" fillId="4" borderId="0" xfId="2" applyNumberFormat="1" applyFont="1" applyFill="1" applyAlignment="1">
      <alignment horizontal="center" vertical="center" shrinkToFit="1"/>
    </xf>
    <xf numFmtId="0" fontId="0" fillId="6" borderId="1" xfId="0" applyNumberFormat="1" applyFill="1" applyBorder="1" applyAlignment="1">
      <alignment horizontal="center" vertical="center" shrinkToFit="1"/>
    </xf>
    <xf numFmtId="0" fontId="0" fillId="6" borderId="3" xfId="0" applyNumberFormat="1" applyFill="1" applyBorder="1" applyAlignment="1">
      <alignment horizontal="center" vertical="center" shrinkToFit="1"/>
    </xf>
    <xf numFmtId="0" fontId="0" fillId="7" borderId="1" xfId="0" applyNumberFormat="1" applyFill="1" applyBorder="1" applyAlignment="1">
      <alignment horizontal="center" vertical="center" shrinkToFit="1"/>
    </xf>
    <xf numFmtId="0" fontId="0" fillId="7" borderId="2" xfId="0" applyNumberFormat="1" applyFill="1" applyBorder="1" applyAlignment="1">
      <alignment horizontal="center" vertical="center" shrinkToFit="1"/>
    </xf>
    <xf numFmtId="0" fontId="0" fillId="7" borderId="3" xfId="0" applyNumberFormat="1" applyFill="1" applyBorder="1" applyAlignment="1">
      <alignment horizontal="center" vertical="center" shrinkToFit="1"/>
    </xf>
    <xf numFmtId="0" fontId="0" fillId="8" borderId="1" xfId="0" applyNumberFormat="1" applyFill="1" applyBorder="1" applyAlignment="1">
      <alignment horizontal="center" vertical="center" shrinkToFit="1"/>
    </xf>
    <xf numFmtId="0" fontId="0" fillId="8" borderId="2" xfId="0" applyNumberFormat="1" applyFill="1" applyBorder="1" applyAlignment="1">
      <alignment horizontal="center" vertical="center" shrinkToFit="1"/>
    </xf>
    <xf numFmtId="0" fontId="0" fillId="8" borderId="3" xfId="0" applyNumberFormat="1" applyFill="1" applyBorder="1" applyAlignment="1">
      <alignment horizontal="center" vertical="center" shrinkToFit="1"/>
    </xf>
    <xf numFmtId="0" fontId="4" fillId="4" borderId="0" xfId="2" applyNumberFormat="1" applyFont="1" applyFill="1" applyAlignment="1">
      <alignment horizontal="left" vertical="center" shrinkToFit="1"/>
    </xf>
    <xf numFmtId="0" fontId="9" fillId="4" borderId="0" xfId="2" applyNumberFormat="1" applyFont="1" applyFill="1" applyAlignment="1">
      <alignment horizontal="center" vertical="center" shrinkToFit="1"/>
    </xf>
    <xf numFmtId="14" fontId="2" fillId="4" borderId="0" xfId="2" applyNumberFormat="1" applyFont="1" applyFill="1" applyAlignment="1">
      <alignment horizontal="right" vertical="center" shrinkToFit="1"/>
    </xf>
    <xf numFmtId="0" fontId="2" fillId="4" borderId="0" xfId="2" applyNumberFormat="1" applyFont="1" applyFill="1" applyAlignment="1">
      <alignment horizontal="right" vertical="center" shrinkToFit="1"/>
    </xf>
    <xf numFmtId="3" fontId="6" fillId="4" borderId="0" xfId="2" applyNumberFormat="1" applyFont="1" applyFill="1" applyBorder="1" applyAlignment="1">
      <alignment horizontal="left" vertical="center" shrinkToFit="1"/>
    </xf>
    <xf numFmtId="0" fontId="6" fillId="4" borderId="5" xfId="2" applyNumberFormat="1" applyFont="1" applyFill="1" applyBorder="1" applyAlignment="1">
      <alignment horizontal="left" vertical="center" shrinkToFit="1"/>
    </xf>
    <xf numFmtId="0" fontId="16" fillId="5" borderId="35" xfId="0" applyFont="1" applyFill="1" applyBorder="1" applyAlignment="1">
      <alignment horizontal="center" vertical="center"/>
    </xf>
    <xf numFmtId="0" fontId="16" fillId="5" borderId="36" xfId="0" applyFont="1" applyFill="1" applyBorder="1" applyAlignment="1">
      <alignment horizontal="center" vertical="center"/>
    </xf>
    <xf numFmtId="0" fontId="16" fillId="5" borderId="6" xfId="0" applyFont="1" applyFill="1" applyBorder="1" applyAlignment="1">
      <alignment horizontal="center" vertical="center"/>
    </xf>
    <xf numFmtId="0" fontId="16" fillId="5" borderId="8" xfId="0" applyFont="1" applyFill="1" applyBorder="1" applyAlignment="1">
      <alignment horizontal="center" vertical="center"/>
    </xf>
    <xf numFmtId="0" fontId="16" fillId="5" borderId="34" xfId="0" applyFont="1" applyFill="1" applyBorder="1" applyAlignment="1">
      <alignment horizontal="center" vertical="center" textRotation="255" shrinkToFit="1"/>
    </xf>
    <xf numFmtId="0" fontId="16" fillId="5" borderId="32" xfId="0" applyFont="1" applyFill="1" applyBorder="1" applyAlignment="1">
      <alignment horizontal="center" vertical="center" textRotation="255" shrinkToFit="1"/>
    </xf>
    <xf numFmtId="0" fontId="16" fillId="5" borderId="28" xfId="0" applyFont="1" applyFill="1" applyBorder="1" applyAlignment="1">
      <alignment horizontal="center" vertical="center" textRotation="255" shrinkToFit="1"/>
    </xf>
    <xf numFmtId="0" fontId="20" fillId="0" borderId="6" xfId="0" applyFont="1" applyBorder="1" applyAlignment="1">
      <alignment horizontal="right" vertical="center" shrinkToFit="1"/>
    </xf>
    <xf numFmtId="0" fontId="20" fillId="0" borderId="31" xfId="0" applyFont="1" applyBorder="1" applyAlignment="1">
      <alignment horizontal="right" vertical="center" shrinkToFit="1"/>
    </xf>
    <xf numFmtId="0" fontId="17" fillId="5" borderId="32" xfId="0" applyFont="1" applyFill="1" applyBorder="1" applyAlignment="1">
      <alignment horizontal="center" vertical="center" textRotation="255" shrinkToFit="1"/>
    </xf>
    <xf numFmtId="0" fontId="17" fillId="5" borderId="28" xfId="0" applyFont="1" applyFill="1" applyBorder="1" applyAlignment="1">
      <alignment horizontal="center" vertical="center" textRotation="255" shrinkToFit="1"/>
    </xf>
    <xf numFmtId="0" fontId="22" fillId="0" borderId="0" xfId="0" applyFont="1" applyBorder="1" applyAlignment="1">
      <alignment horizontal="left" vertical="center"/>
    </xf>
    <xf numFmtId="0" fontId="22" fillId="0" borderId="0" xfId="0" applyFont="1" applyBorder="1" applyAlignment="1">
      <alignment horizontal="center" vertical="center"/>
    </xf>
    <xf numFmtId="0" fontId="14" fillId="0" borderId="0" xfId="0" applyFont="1" applyBorder="1" applyAlignment="1">
      <alignment horizontal="left" vertical="center"/>
    </xf>
    <xf numFmtId="0" fontId="16" fillId="0" borderId="9" xfId="0" applyFont="1" applyBorder="1" applyAlignment="1">
      <alignment horizontal="center" vertical="center" textRotation="255"/>
    </xf>
    <xf numFmtId="0" fontId="16" fillId="0" borderId="10" xfId="0" applyFont="1" applyBorder="1" applyAlignment="1">
      <alignment horizontal="center" vertical="center" textRotation="255"/>
    </xf>
    <xf numFmtId="0" fontId="16" fillId="0" borderId="30" xfId="0" applyFont="1" applyBorder="1" applyAlignment="1">
      <alignment horizontal="center" vertical="center" textRotation="255"/>
    </xf>
    <xf numFmtId="0" fontId="16" fillId="0" borderId="29" xfId="0" applyFont="1" applyBorder="1" applyAlignment="1">
      <alignment horizontal="center" vertical="center" textRotation="255"/>
    </xf>
    <xf numFmtId="0" fontId="20" fillId="0" borderId="9" xfId="0" applyFont="1" applyBorder="1" applyAlignment="1">
      <alignment horizontal="center" vertical="center" shrinkToFit="1"/>
    </xf>
    <xf numFmtId="0" fontId="20" fillId="0" borderId="17" xfId="0" applyFont="1" applyBorder="1" applyAlignment="1">
      <alignment horizontal="center" vertical="center" shrinkToFit="1"/>
    </xf>
    <xf numFmtId="0" fontId="20" fillId="0" borderId="30" xfId="0" applyFont="1" applyBorder="1" applyAlignment="1">
      <alignment horizontal="right" vertical="center" shrinkToFit="1"/>
    </xf>
    <xf numFmtId="0" fontId="20" fillId="0" borderId="18" xfId="0" applyFont="1" applyBorder="1" applyAlignment="1">
      <alignment horizontal="right" vertical="center" shrinkToFit="1"/>
    </xf>
    <xf numFmtId="0" fontId="16" fillId="0" borderId="35" xfId="0" applyFont="1" applyBorder="1" applyAlignment="1">
      <alignment horizontal="center" vertical="center" textRotation="255"/>
    </xf>
    <xf numFmtId="0" fontId="16" fillId="0" borderId="36" xfId="0" applyFont="1" applyBorder="1" applyAlignment="1">
      <alignment horizontal="center" vertical="center" textRotation="255"/>
    </xf>
    <xf numFmtId="0" fontId="16" fillId="0" borderId="6" xfId="0" applyFont="1" applyBorder="1" applyAlignment="1">
      <alignment horizontal="center" vertical="center" textRotation="255"/>
    </xf>
    <xf numFmtId="0" fontId="16" fillId="0" borderId="8" xfId="0" applyFont="1" applyBorder="1" applyAlignment="1">
      <alignment horizontal="center" vertical="center" textRotation="255"/>
    </xf>
    <xf numFmtId="0" fontId="20" fillId="0" borderId="35" xfId="0" applyFont="1" applyBorder="1" applyAlignment="1">
      <alignment horizontal="center" vertical="center" shrinkToFit="1"/>
    </xf>
    <xf numFmtId="0" fontId="20" fillId="0" borderId="11" xfId="0" applyFont="1" applyBorder="1" applyAlignment="1">
      <alignment horizontal="center" vertical="center" shrinkToFit="1"/>
    </xf>
    <xf numFmtId="0" fontId="19" fillId="0" borderId="0" xfId="0" applyFont="1" applyBorder="1" applyAlignment="1">
      <alignment horizontal="right" vertical="center" shrinkToFit="1"/>
    </xf>
    <xf numFmtId="0" fontId="19" fillId="0" borderId="0" xfId="0" applyFont="1" applyBorder="1" applyAlignment="1">
      <alignment horizontal="left" vertical="center" shrinkToFit="1"/>
    </xf>
    <xf numFmtId="0" fontId="19" fillId="0" borderId="10" xfId="0" applyFont="1" applyBorder="1" applyAlignment="1">
      <alignment horizontal="left" vertical="center" shrinkToFit="1"/>
    </xf>
    <xf numFmtId="0" fontId="17" fillId="5" borderId="33" xfId="0" applyFont="1" applyFill="1" applyBorder="1" applyAlignment="1">
      <alignment horizontal="center" vertical="center" textRotation="255" shrinkToFit="1"/>
    </xf>
    <xf numFmtId="0" fontId="20" fillId="0" borderId="35" xfId="0" applyNumberFormat="1" applyFont="1" applyBorder="1" applyAlignment="1">
      <alignment horizontal="center" vertical="center" shrinkToFit="1"/>
    </xf>
    <xf numFmtId="0" fontId="20" fillId="0" borderId="16" xfId="0" applyNumberFormat="1" applyFont="1" applyBorder="1" applyAlignment="1">
      <alignment horizontal="center" vertical="center" shrinkToFit="1"/>
    </xf>
    <xf numFmtId="0" fontId="20" fillId="0" borderId="36" xfId="0" applyNumberFormat="1" applyFont="1" applyBorder="1" applyAlignment="1">
      <alignment horizontal="center" vertical="center" shrinkToFit="1"/>
    </xf>
    <xf numFmtId="0" fontId="20" fillId="0" borderId="9" xfId="0" applyNumberFormat="1" applyFont="1" applyBorder="1" applyAlignment="1">
      <alignment horizontal="center" vertical="center" shrinkToFit="1"/>
    </xf>
    <xf numFmtId="0" fontId="20" fillId="0" borderId="0" xfId="0" applyNumberFormat="1" applyFont="1" applyBorder="1" applyAlignment="1">
      <alignment horizontal="center" vertical="center" shrinkToFit="1"/>
    </xf>
    <xf numFmtId="0" fontId="20" fillId="0" borderId="10" xfId="0" applyNumberFormat="1" applyFont="1" applyBorder="1" applyAlignment="1">
      <alignment horizontal="center" vertical="center" shrinkToFit="1"/>
    </xf>
    <xf numFmtId="0" fontId="20" fillId="0" borderId="6" xfId="0" applyNumberFormat="1" applyFont="1" applyBorder="1" applyAlignment="1">
      <alignment horizontal="center" vertical="center" shrinkToFit="1"/>
    </xf>
    <xf numFmtId="0" fontId="20" fillId="0" borderId="7" xfId="0" applyNumberFormat="1" applyFont="1" applyBorder="1" applyAlignment="1">
      <alignment horizontal="center" vertical="center" shrinkToFit="1"/>
    </xf>
    <xf numFmtId="0" fontId="20" fillId="0" borderId="8" xfId="0" applyNumberFormat="1" applyFont="1" applyBorder="1" applyAlignment="1">
      <alignment horizontal="center" vertical="center" shrinkToFit="1"/>
    </xf>
    <xf numFmtId="0" fontId="14" fillId="0" borderId="35" xfId="0" applyNumberFormat="1" applyFont="1" applyBorder="1" applyAlignment="1">
      <alignment horizontal="center" vertical="center" shrinkToFit="1"/>
    </xf>
    <xf numFmtId="0" fontId="14" fillId="0" borderId="16" xfId="0" applyNumberFormat="1" applyFont="1" applyBorder="1" applyAlignment="1">
      <alignment horizontal="center" vertical="center" shrinkToFit="1"/>
    </xf>
    <xf numFmtId="0" fontId="14" fillId="0" borderId="9" xfId="0" applyNumberFormat="1" applyFont="1" applyBorder="1" applyAlignment="1">
      <alignment horizontal="center" vertical="center" shrinkToFit="1"/>
    </xf>
    <xf numFmtId="0" fontId="14" fillId="0" borderId="0" xfId="0" applyNumberFormat="1" applyFont="1" applyBorder="1" applyAlignment="1">
      <alignment horizontal="center" vertical="center" shrinkToFit="1"/>
    </xf>
    <xf numFmtId="0" fontId="14" fillId="0" borderId="6" xfId="0" applyNumberFormat="1" applyFont="1" applyBorder="1" applyAlignment="1">
      <alignment horizontal="center" vertical="center" shrinkToFit="1"/>
    </xf>
    <xf numFmtId="0" fontId="14" fillId="0" borderId="7" xfId="0" applyNumberFormat="1" applyFont="1" applyBorder="1" applyAlignment="1">
      <alignment horizontal="center" vertical="center" shrinkToFit="1"/>
    </xf>
    <xf numFmtId="0" fontId="29" fillId="0" borderId="38" xfId="0" applyNumberFormat="1" applyFont="1" applyBorder="1" applyAlignment="1">
      <alignment horizontal="center" vertical="center"/>
    </xf>
    <xf numFmtId="0" fontId="29" fillId="0" borderId="39" xfId="0" applyNumberFormat="1" applyFont="1" applyBorder="1" applyAlignment="1">
      <alignment horizontal="center" vertical="center"/>
    </xf>
    <xf numFmtId="0" fontId="29" fillId="0" borderId="40" xfId="0" applyNumberFormat="1" applyFont="1" applyBorder="1" applyAlignment="1">
      <alignment horizontal="center" vertical="center"/>
    </xf>
    <xf numFmtId="0" fontId="29" fillId="0" borderId="41" xfId="0" applyNumberFormat="1" applyFont="1" applyBorder="1" applyAlignment="1">
      <alignment horizontal="center" vertical="center"/>
    </xf>
    <xf numFmtId="0" fontId="29" fillId="0" borderId="16" xfId="0" applyNumberFormat="1" applyFont="1" applyBorder="1" applyAlignment="1">
      <alignment horizontal="center" vertical="center"/>
    </xf>
    <xf numFmtId="0" fontId="29" fillId="0" borderId="11" xfId="0" applyNumberFormat="1" applyFont="1" applyBorder="1" applyAlignment="1">
      <alignment horizontal="center" vertical="center"/>
    </xf>
    <xf numFmtId="0" fontId="29" fillId="0" borderId="0" xfId="0" applyNumberFormat="1" applyFont="1" applyBorder="1" applyAlignment="1">
      <alignment horizontal="center" vertical="center"/>
    </xf>
    <xf numFmtId="0" fontId="29" fillId="0" borderId="17" xfId="0" applyNumberFormat="1" applyFont="1" applyBorder="1" applyAlignment="1">
      <alignment horizontal="center" vertical="center"/>
    </xf>
    <xf numFmtId="0" fontId="14" fillId="5" borderId="42" xfId="0" applyFont="1" applyFill="1" applyBorder="1" applyAlignment="1">
      <alignment horizontal="center" vertical="center"/>
    </xf>
    <xf numFmtId="0" fontId="14" fillId="5" borderId="16" xfId="0" applyFont="1" applyFill="1" applyBorder="1" applyAlignment="1">
      <alignment horizontal="center" vertical="center"/>
    </xf>
    <xf numFmtId="0" fontId="14" fillId="5" borderId="36" xfId="0" applyFont="1" applyFill="1" applyBorder="1" applyAlignment="1">
      <alignment horizontal="center" vertical="center"/>
    </xf>
    <xf numFmtId="0" fontId="14" fillId="5" borderId="13" xfId="0" applyFont="1" applyFill="1" applyBorder="1" applyAlignment="1">
      <alignment horizontal="center" vertical="center"/>
    </xf>
    <xf numFmtId="0" fontId="14" fillId="5" borderId="0" xfId="0" applyFont="1" applyFill="1" applyBorder="1" applyAlignment="1">
      <alignment horizontal="center" vertical="center"/>
    </xf>
    <xf numFmtId="0" fontId="14" fillId="5" borderId="10" xfId="0" applyFont="1" applyFill="1" applyBorder="1" applyAlignment="1">
      <alignment horizontal="center" vertical="center"/>
    </xf>
    <xf numFmtId="0" fontId="14" fillId="5" borderId="35" xfId="0" applyFont="1" applyFill="1" applyBorder="1" applyAlignment="1">
      <alignment horizontal="center" vertical="center"/>
    </xf>
    <xf numFmtId="0" fontId="14" fillId="5" borderId="6" xfId="0" applyFont="1" applyFill="1" applyBorder="1" applyAlignment="1">
      <alignment horizontal="center" vertical="center"/>
    </xf>
    <xf numFmtId="0" fontId="14" fillId="5" borderId="7" xfId="0" applyFont="1" applyFill="1" applyBorder="1" applyAlignment="1">
      <alignment horizontal="center" vertical="center"/>
    </xf>
    <xf numFmtId="0" fontId="14" fillId="5" borderId="35" xfId="0" applyFont="1" applyFill="1" applyBorder="1" applyAlignment="1">
      <alignment horizontal="center" vertical="center" wrapText="1"/>
    </xf>
    <xf numFmtId="0" fontId="14" fillId="5" borderId="16" xfId="0" applyFont="1" applyFill="1" applyBorder="1" applyAlignment="1">
      <alignment horizontal="center" vertical="center" wrapText="1"/>
    </xf>
    <xf numFmtId="0" fontId="14" fillId="5" borderId="36" xfId="0" applyFont="1" applyFill="1" applyBorder="1" applyAlignment="1">
      <alignment horizontal="center" vertical="center" wrapText="1"/>
    </xf>
    <xf numFmtId="0" fontId="14" fillId="5" borderId="6" xfId="0" applyFont="1" applyFill="1" applyBorder="1" applyAlignment="1">
      <alignment horizontal="center" vertical="center" wrapText="1"/>
    </xf>
    <xf numFmtId="0" fontId="14" fillId="5" borderId="7" xfId="0" applyFont="1" applyFill="1" applyBorder="1" applyAlignment="1">
      <alignment horizontal="center" vertical="center" wrapText="1"/>
    </xf>
    <xf numFmtId="0" fontId="14" fillId="5" borderId="8" xfId="0" applyFont="1" applyFill="1" applyBorder="1" applyAlignment="1">
      <alignment horizontal="center" vertical="center" wrapText="1"/>
    </xf>
    <xf numFmtId="0" fontId="19" fillId="0" borderId="35" xfId="0" applyNumberFormat="1" applyFont="1" applyBorder="1" applyAlignment="1">
      <alignment horizontal="center" vertical="center" shrinkToFit="1"/>
    </xf>
    <xf numFmtId="0" fontId="19" fillId="0" borderId="16" xfId="0" applyNumberFormat="1" applyFont="1" applyBorder="1" applyAlignment="1">
      <alignment horizontal="center" vertical="center" shrinkToFit="1"/>
    </xf>
    <xf numFmtId="0" fontId="19" fillId="0" borderId="36" xfId="0" applyNumberFormat="1" applyFont="1" applyBorder="1" applyAlignment="1">
      <alignment horizontal="center" vertical="center" shrinkToFit="1"/>
    </xf>
    <xf numFmtId="0" fontId="19" fillId="0" borderId="9" xfId="0" applyNumberFormat="1" applyFont="1" applyBorder="1" applyAlignment="1">
      <alignment horizontal="center" vertical="center" shrinkToFit="1"/>
    </xf>
    <xf numFmtId="0" fontId="19" fillId="0" borderId="0" xfId="0" applyNumberFormat="1" applyFont="1" applyBorder="1" applyAlignment="1">
      <alignment horizontal="center" vertical="center" shrinkToFit="1"/>
    </xf>
    <xf numFmtId="0" fontId="19" fillId="0" borderId="10" xfId="0" applyNumberFormat="1" applyFont="1" applyBorder="1" applyAlignment="1">
      <alignment horizontal="center" vertical="center" shrinkToFit="1"/>
    </xf>
    <xf numFmtId="0" fontId="19" fillId="0" borderId="6" xfId="0" applyNumberFormat="1" applyFont="1" applyBorder="1" applyAlignment="1">
      <alignment horizontal="center" vertical="center" shrinkToFit="1"/>
    </xf>
    <xf numFmtId="0" fontId="19" fillId="0" borderId="7" xfId="0" applyNumberFormat="1" applyFont="1" applyBorder="1" applyAlignment="1">
      <alignment horizontal="center" vertical="center" shrinkToFit="1"/>
    </xf>
    <xf numFmtId="0" fontId="19" fillId="0" borderId="8" xfId="0" applyNumberFormat="1" applyFont="1" applyBorder="1" applyAlignment="1">
      <alignment horizontal="center" vertical="center" shrinkToFit="1"/>
    </xf>
    <xf numFmtId="0" fontId="18" fillId="5" borderId="34" xfId="0" applyFont="1" applyFill="1" applyBorder="1" applyAlignment="1">
      <alignment horizontal="center" vertical="center" textRotation="255" wrapText="1"/>
    </xf>
    <xf numFmtId="0" fontId="18" fillId="5" borderId="28" xfId="0" applyFont="1" applyFill="1" applyBorder="1" applyAlignment="1">
      <alignment horizontal="center" vertical="center" textRotation="255" wrapText="1"/>
    </xf>
    <xf numFmtId="0" fontId="16" fillId="0" borderId="27" xfId="0" applyFont="1" applyBorder="1" applyAlignment="1">
      <alignment horizontal="center" vertical="center" textRotation="255"/>
    </xf>
    <xf numFmtId="0" fontId="16" fillId="0" borderId="28" xfId="0" applyFont="1" applyBorder="1" applyAlignment="1">
      <alignment horizontal="center" vertical="center" textRotation="255"/>
    </xf>
    <xf numFmtId="0" fontId="35" fillId="0" borderId="20" xfId="0" applyFont="1" applyBorder="1" applyAlignment="1">
      <alignment horizontal="center" vertical="center" shrinkToFit="1"/>
    </xf>
    <xf numFmtId="0" fontId="35" fillId="0" borderId="5" xfId="0" applyFont="1" applyBorder="1" applyAlignment="1">
      <alignment horizontal="center" vertical="center" shrinkToFit="1"/>
    </xf>
    <xf numFmtId="0" fontId="35" fillId="0" borderId="6" xfId="0" applyFont="1" applyBorder="1" applyAlignment="1">
      <alignment horizontal="center" vertical="center" shrinkToFit="1"/>
    </xf>
    <xf numFmtId="0" fontId="35" fillId="0" borderId="8" xfId="0" applyFont="1" applyBorder="1" applyAlignment="1">
      <alignment horizontal="center" vertical="center" shrinkToFit="1"/>
    </xf>
    <xf numFmtId="0" fontId="14" fillId="5" borderId="35" xfId="0" applyFont="1" applyFill="1" applyBorder="1" applyAlignment="1">
      <alignment horizontal="center" vertical="center" shrinkToFit="1"/>
    </xf>
    <xf numFmtId="0" fontId="14" fillId="5" borderId="16" xfId="0" applyFont="1" applyFill="1" applyBorder="1" applyAlignment="1">
      <alignment horizontal="center" vertical="center" shrinkToFit="1"/>
    </xf>
    <xf numFmtId="0" fontId="14" fillId="5" borderId="11" xfId="0" applyFont="1" applyFill="1" applyBorder="1" applyAlignment="1">
      <alignment horizontal="center" vertical="center" shrinkToFit="1"/>
    </xf>
    <xf numFmtId="0" fontId="14" fillId="5" borderId="6" xfId="0" applyFont="1" applyFill="1" applyBorder="1" applyAlignment="1">
      <alignment horizontal="center" vertical="center" shrinkToFit="1"/>
    </xf>
    <xf numFmtId="0" fontId="14" fillId="5" borderId="7" xfId="0" applyFont="1" applyFill="1" applyBorder="1" applyAlignment="1">
      <alignment horizontal="center" vertical="center" shrinkToFit="1"/>
    </xf>
    <xf numFmtId="0" fontId="14" fillId="5" borderId="31" xfId="0" applyFont="1" applyFill="1" applyBorder="1" applyAlignment="1">
      <alignment horizontal="center" vertical="center" shrinkToFit="1"/>
    </xf>
    <xf numFmtId="0" fontId="14" fillId="5" borderId="12" xfId="0" applyFont="1" applyFill="1" applyBorder="1" applyAlignment="1">
      <alignment horizontal="center" vertical="center" wrapText="1"/>
    </xf>
    <xf numFmtId="0" fontId="14" fillId="5" borderId="4" xfId="0" applyFont="1" applyFill="1" applyBorder="1" applyAlignment="1">
      <alignment horizontal="center" vertical="center"/>
    </xf>
    <xf numFmtId="0" fontId="14" fillId="5" borderId="5" xfId="0" applyFont="1" applyFill="1" applyBorder="1" applyAlignment="1">
      <alignment horizontal="center" vertical="center"/>
    </xf>
    <xf numFmtId="0" fontId="14" fillId="5" borderId="14" xfId="0" applyFont="1" applyFill="1" applyBorder="1" applyAlignment="1">
      <alignment horizontal="center" vertical="center"/>
    </xf>
    <xf numFmtId="0" fontId="14" fillId="5" borderId="15" xfId="0" applyFont="1" applyFill="1" applyBorder="1" applyAlignment="1">
      <alignment horizontal="center" vertical="center"/>
    </xf>
    <xf numFmtId="0" fontId="14" fillId="5" borderId="29" xfId="0" applyFont="1" applyFill="1" applyBorder="1" applyAlignment="1">
      <alignment horizontal="center" vertical="center"/>
    </xf>
    <xf numFmtId="0" fontId="17" fillId="5" borderId="27" xfId="0" applyFont="1" applyFill="1" applyBorder="1" applyAlignment="1">
      <alignment horizontal="center" vertical="center" textRotation="255" wrapText="1"/>
    </xf>
    <xf numFmtId="0" fontId="17" fillId="5" borderId="33" xfId="0" applyFont="1" applyFill="1" applyBorder="1" applyAlignment="1">
      <alignment horizontal="center" vertical="center" textRotation="255" wrapText="1"/>
    </xf>
    <xf numFmtId="0" fontId="17" fillId="5" borderId="19" xfId="0" applyFont="1" applyFill="1" applyBorder="1" applyAlignment="1">
      <alignment horizontal="center" vertical="center" wrapText="1"/>
    </xf>
    <xf numFmtId="0" fontId="17" fillId="5" borderId="27" xfId="0" applyFont="1" applyFill="1" applyBorder="1" applyAlignment="1">
      <alignment horizontal="center" vertical="center" wrapText="1"/>
    </xf>
    <xf numFmtId="0" fontId="17" fillId="5" borderId="20" xfId="0" applyFont="1" applyFill="1" applyBorder="1" applyAlignment="1">
      <alignment horizontal="center" vertical="center" wrapText="1"/>
    </xf>
    <xf numFmtId="0" fontId="17" fillId="5" borderId="37" xfId="0" applyFont="1" applyFill="1" applyBorder="1" applyAlignment="1">
      <alignment horizontal="center" vertical="center" wrapText="1"/>
    </xf>
    <xf numFmtId="0" fontId="17" fillId="5" borderId="30" xfId="0" applyFont="1" applyFill="1" applyBorder="1" applyAlignment="1">
      <alignment horizontal="center" vertical="center" wrapText="1"/>
    </xf>
    <xf numFmtId="0" fontId="17" fillId="5" borderId="18" xfId="0" applyFont="1" applyFill="1" applyBorder="1" applyAlignment="1">
      <alignment horizontal="center" vertical="center" wrapText="1"/>
    </xf>
    <xf numFmtId="0" fontId="30" fillId="0" borderId="0" xfId="0" applyFont="1" applyAlignment="1">
      <alignment horizontal="center" vertical="center"/>
    </xf>
    <xf numFmtId="0" fontId="30" fillId="0" borderId="0" xfId="0" applyFont="1" applyBorder="1" applyAlignment="1">
      <alignment horizontal="center" vertical="center"/>
    </xf>
    <xf numFmtId="0" fontId="31" fillId="0" borderId="43" xfId="0" applyFont="1" applyBorder="1" applyAlignment="1">
      <alignment horizontal="center" vertical="center"/>
    </xf>
    <xf numFmtId="0" fontId="31" fillId="0" borderId="44" xfId="0" applyFont="1" applyBorder="1" applyAlignment="1">
      <alignment horizontal="center" vertical="center"/>
    </xf>
    <xf numFmtId="0" fontId="31" fillId="0" borderId="45" xfId="0" applyFont="1" applyBorder="1" applyAlignment="1">
      <alignment horizontal="center" vertical="center"/>
    </xf>
    <xf numFmtId="0" fontId="22" fillId="0" borderId="42" xfId="0" applyFont="1" applyBorder="1" applyAlignment="1">
      <alignment horizontal="center" vertical="center"/>
    </xf>
    <xf numFmtId="0" fontId="22" fillId="0" borderId="16" xfId="0" applyFont="1" applyBorder="1" applyAlignment="1">
      <alignment horizontal="center" vertical="center"/>
    </xf>
    <xf numFmtId="0" fontId="22" fillId="0" borderId="11" xfId="0" applyFont="1" applyBorder="1" applyAlignment="1">
      <alignment horizontal="center" vertical="center"/>
    </xf>
    <xf numFmtId="0" fontId="22" fillId="0" borderId="14" xfId="0" applyFont="1" applyBorder="1" applyAlignment="1">
      <alignment horizontal="center" vertical="center"/>
    </xf>
    <xf numFmtId="0" fontId="22" fillId="0" borderId="15" xfId="0" applyFont="1" applyBorder="1" applyAlignment="1">
      <alignment horizontal="center" vertical="center"/>
    </xf>
    <xf numFmtId="0" fontId="22" fillId="0" borderId="18" xfId="0" applyFont="1" applyBorder="1" applyAlignment="1">
      <alignment horizontal="center" vertical="center"/>
    </xf>
    <xf numFmtId="0" fontId="33" fillId="0" borderId="13" xfId="0" applyFont="1" applyBorder="1" applyAlignment="1">
      <alignment horizontal="center" vertical="center"/>
    </xf>
    <xf numFmtId="0" fontId="33" fillId="0" borderId="0" xfId="0" applyFont="1" applyBorder="1" applyAlignment="1">
      <alignment horizontal="center" vertical="center"/>
    </xf>
    <xf numFmtId="0" fontId="33" fillId="0" borderId="17" xfId="0" applyFont="1" applyBorder="1" applyAlignment="1">
      <alignment horizontal="center" vertical="center"/>
    </xf>
    <xf numFmtId="0" fontId="33" fillId="0" borderId="14" xfId="0" applyFont="1" applyBorder="1" applyAlignment="1">
      <alignment horizontal="center" vertical="center"/>
    </xf>
    <xf numFmtId="0" fontId="33" fillId="0" borderId="15" xfId="0" applyFont="1" applyBorder="1" applyAlignment="1">
      <alignment horizontal="center" vertical="center"/>
    </xf>
    <xf numFmtId="0" fontId="33" fillId="0" borderId="18" xfId="0" applyFont="1" applyBorder="1" applyAlignment="1">
      <alignment horizontal="center" vertical="center"/>
    </xf>
    <xf numFmtId="49" fontId="32" fillId="0" borderId="42" xfId="0" applyNumberFormat="1" applyFont="1" applyBorder="1" applyAlignment="1">
      <alignment horizontal="center" vertical="center" shrinkToFit="1"/>
    </xf>
    <xf numFmtId="0" fontId="32" fillId="0" borderId="16" xfId="0" applyNumberFormat="1" applyFont="1" applyBorder="1" applyAlignment="1">
      <alignment horizontal="center" vertical="center" shrinkToFit="1"/>
    </xf>
    <xf numFmtId="0" fontId="32" fillId="0" borderId="11" xfId="0" applyNumberFormat="1" applyFont="1" applyBorder="1" applyAlignment="1">
      <alignment horizontal="center" vertical="center" shrinkToFit="1"/>
    </xf>
    <xf numFmtId="0" fontId="32" fillId="0" borderId="14" xfId="0" applyNumberFormat="1" applyFont="1" applyBorder="1" applyAlignment="1">
      <alignment horizontal="center" vertical="center" shrinkToFit="1"/>
    </xf>
    <xf numFmtId="0" fontId="32" fillId="0" borderId="15" xfId="0" applyNumberFormat="1" applyFont="1" applyBorder="1" applyAlignment="1">
      <alignment horizontal="center" vertical="center" shrinkToFit="1"/>
    </xf>
    <xf numFmtId="0" fontId="32" fillId="0" borderId="18" xfId="0" applyNumberFormat="1" applyFont="1" applyBorder="1" applyAlignment="1">
      <alignment horizontal="center" vertical="center" shrinkToFit="1"/>
    </xf>
    <xf numFmtId="0" fontId="29" fillId="0" borderId="42" xfId="0" applyNumberFormat="1" applyFont="1" applyBorder="1" applyAlignment="1">
      <alignment horizontal="center" vertical="center"/>
    </xf>
    <xf numFmtId="0" fontId="29" fillId="0" borderId="14" xfId="0" applyNumberFormat="1" applyFont="1" applyBorder="1" applyAlignment="1">
      <alignment horizontal="center" vertical="center"/>
    </xf>
    <xf numFmtId="0" fontId="14" fillId="0" borderId="4" xfId="0" applyFont="1" applyBorder="1" applyAlignment="1">
      <alignment horizontal="left" vertical="center" shrinkToFit="1"/>
    </xf>
    <xf numFmtId="0" fontId="19" fillId="0" borderId="4" xfId="0" applyFont="1" applyBorder="1" applyAlignment="1">
      <alignment horizontal="left" vertical="center" shrinkToFit="1"/>
    </xf>
    <xf numFmtId="0" fontId="19" fillId="0" borderId="5" xfId="0" applyFont="1" applyBorder="1" applyAlignment="1">
      <alignment horizontal="left" vertical="center" shrinkToFit="1"/>
    </xf>
    <xf numFmtId="0" fontId="35" fillId="0" borderId="20" xfId="0" applyNumberFormat="1" applyFont="1" applyBorder="1" applyAlignment="1">
      <alignment horizontal="center" vertical="center" shrinkToFit="1"/>
    </xf>
    <xf numFmtId="0" fontId="35" fillId="0" borderId="5" xfId="0" applyNumberFormat="1" applyFont="1" applyBorder="1" applyAlignment="1">
      <alignment horizontal="center" vertical="center" shrinkToFit="1"/>
    </xf>
    <xf numFmtId="0" fontId="35" fillId="0" borderId="6" xfId="0" applyNumberFormat="1" applyFont="1" applyBorder="1" applyAlignment="1">
      <alignment horizontal="center" vertical="center" shrinkToFit="1"/>
    </xf>
    <xf numFmtId="0" fontId="35" fillId="0" borderId="8" xfId="0" applyNumberFormat="1" applyFont="1" applyBorder="1" applyAlignment="1">
      <alignment horizontal="center" vertical="center" shrinkToFit="1"/>
    </xf>
    <xf numFmtId="0" fontId="18" fillId="5" borderId="34" xfId="0" applyNumberFormat="1" applyFont="1" applyFill="1" applyBorder="1" applyAlignment="1">
      <alignment horizontal="center" vertical="center" textRotation="255"/>
    </xf>
    <xf numFmtId="0" fontId="18" fillId="5" borderId="28" xfId="0" applyNumberFormat="1" applyFont="1" applyFill="1" applyBorder="1" applyAlignment="1">
      <alignment horizontal="center" vertical="center" textRotation="255"/>
    </xf>
    <xf numFmtId="0" fontId="16" fillId="5" borderId="35" xfId="0" applyNumberFormat="1" applyFont="1" applyFill="1" applyBorder="1" applyAlignment="1">
      <alignment horizontal="center" vertical="center"/>
    </xf>
    <xf numFmtId="0" fontId="16" fillId="5" borderId="36" xfId="0" applyNumberFormat="1" applyFont="1" applyFill="1" applyBorder="1" applyAlignment="1">
      <alignment horizontal="center" vertical="center"/>
    </xf>
    <xf numFmtId="0" fontId="16" fillId="5" borderId="6" xfId="0" applyNumberFormat="1" applyFont="1" applyFill="1" applyBorder="1" applyAlignment="1">
      <alignment horizontal="center" vertical="center"/>
    </xf>
    <xf numFmtId="0" fontId="16" fillId="5" borderId="8" xfId="0" applyNumberFormat="1" applyFont="1" applyFill="1" applyBorder="1" applyAlignment="1">
      <alignment horizontal="center" vertical="center"/>
    </xf>
    <xf numFmtId="0" fontId="36" fillId="0" borderId="20" xfId="0" applyNumberFormat="1" applyFont="1" applyBorder="1" applyAlignment="1">
      <alignment horizontal="center" vertical="center" shrinkToFit="1"/>
    </xf>
    <xf numFmtId="0" fontId="36" fillId="0" borderId="5" xfId="0" applyNumberFormat="1" applyFont="1" applyBorder="1" applyAlignment="1">
      <alignment horizontal="center" vertical="center" shrinkToFit="1"/>
    </xf>
    <xf numFmtId="0" fontId="36" fillId="0" borderId="6" xfId="0" applyNumberFormat="1" applyFont="1" applyBorder="1" applyAlignment="1">
      <alignment horizontal="center" vertical="center" shrinkToFit="1"/>
    </xf>
    <xf numFmtId="0" fontId="36" fillId="0" borderId="8" xfId="0" applyNumberFormat="1" applyFont="1" applyBorder="1" applyAlignment="1">
      <alignment horizontal="center" vertical="center" shrinkToFit="1"/>
    </xf>
    <xf numFmtId="0" fontId="21" fillId="4" borderId="21" xfId="0" applyFont="1" applyFill="1" applyBorder="1" applyAlignment="1">
      <alignment horizontal="center" vertical="center" shrinkToFit="1"/>
    </xf>
    <xf numFmtId="0" fontId="21" fillId="4" borderId="22" xfId="0" applyFont="1" applyFill="1" applyBorder="1" applyAlignment="1">
      <alignment horizontal="center" vertical="center" shrinkToFit="1"/>
    </xf>
    <xf numFmtId="0" fontId="21" fillId="4" borderId="23" xfId="0" applyFont="1" applyFill="1" applyBorder="1" applyAlignment="1">
      <alignment horizontal="center" vertical="center" shrinkToFit="1"/>
    </xf>
    <xf numFmtId="0" fontId="27" fillId="0" borderId="24" xfId="0" applyFont="1" applyBorder="1" applyAlignment="1">
      <alignment horizontal="center" vertical="center" shrinkToFit="1"/>
    </xf>
    <xf numFmtId="0" fontId="27" fillId="0" borderId="25" xfId="0" applyFont="1" applyBorder="1" applyAlignment="1">
      <alignment horizontal="center" vertical="center" shrinkToFit="1"/>
    </xf>
    <xf numFmtId="0" fontId="27" fillId="0" borderId="26" xfId="0" applyFont="1" applyBorder="1" applyAlignment="1">
      <alignment horizontal="center" vertical="center" shrinkToFit="1"/>
    </xf>
    <xf numFmtId="0" fontId="25" fillId="0" borderId="0" xfId="0" applyFont="1" applyAlignment="1">
      <alignment horizontal="left" vertical="center"/>
    </xf>
    <xf numFmtId="49" fontId="29" fillId="0" borderId="0" xfId="0" applyNumberFormat="1" applyFont="1" applyBorder="1" applyAlignment="1">
      <alignment horizontal="center" vertical="center"/>
    </xf>
    <xf numFmtId="0" fontId="29" fillId="0" borderId="0" xfId="0" applyFont="1" applyBorder="1" applyAlignment="1">
      <alignment horizontal="center" vertical="center"/>
    </xf>
    <xf numFmtId="0" fontId="25" fillId="0" borderId="16" xfId="0" applyFont="1" applyBorder="1" applyAlignment="1">
      <alignment horizontal="left" vertical="center" wrapText="1"/>
    </xf>
    <xf numFmtId="49" fontId="32" fillId="0" borderId="0" xfId="0" applyNumberFormat="1" applyFont="1" applyBorder="1" applyAlignment="1">
      <alignment horizontal="left" vertical="center"/>
    </xf>
    <xf numFmtId="0" fontId="32" fillId="0" borderId="0" xfId="0" applyFont="1" applyBorder="1" applyAlignment="1">
      <alignment horizontal="left" vertical="center"/>
    </xf>
    <xf numFmtId="49" fontId="22" fillId="0" borderId="0" xfId="0" applyNumberFormat="1" applyFont="1" applyBorder="1" applyAlignment="1">
      <alignment horizontal="left" vertical="center"/>
    </xf>
    <xf numFmtId="0" fontId="0" fillId="0" borderId="21" xfId="0" applyFont="1" applyBorder="1" applyAlignment="1">
      <alignment horizontal="center" vertical="center" shrinkToFit="1"/>
    </xf>
    <xf numFmtId="0" fontId="0" fillId="0" borderId="22" xfId="0" applyFont="1" applyBorder="1" applyAlignment="1">
      <alignment horizontal="center" vertical="center" shrinkToFit="1"/>
    </xf>
    <xf numFmtId="0" fontId="0" fillId="0" borderId="23" xfId="0" applyFont="1" applyBorder="1" applyAlignment="1">
      <alignment horizontal="center" vertical="center" shrinkToFit="1"/>
    </xf>
    <xf numFmtId="0" fontId="34" fillId="0" borderId="0" xfId="0" applyFont="1" applyAlignment="1">
      <alignment horizontal="center" vertical="center" wrapText="1"/>
    </xf>
    <xf numFmtId="0" fontId="0" fillId="0" borderId="27" xfId="0" applyBorder="1" applyAlignment="1">
      <alignment horizontal="center" vertical="center"/>
    </xf>
    <xf numFmtId="0" fontId="0" fillId="0" borderId="28" xfId="0" applyBorder="1" applyAlignment="1">
      <alignment horizontal="center" vertical="center"/>
    </xf>
    <xf numFmtId="0" fontId="27" fillId="0" borderId="21" xfId="0" applyFont="1" applyBorder="1" applyAlignment="1">
      <alignment horizontal="center" vertical="center" shrinkToFit="1"/>
    </xf>
    <xf numFmtId="0" fontId="27" fillId="0" borderId="22" xfId="0" applyFont="1" applyBorder="1" applyAlignment="1">
      <alignment horizontal="center" vertical="center" shrinkToFit="1"/>
    </xf>
    <xf numFmtId="0" fontId="27" fillId="0" borderId="23" xfId="0" applyFont="1" applyBorder="1" applyAlignment="1">
      <alignment horizontal="center" vertical="center" shrinkToFit="1"/>
    </xf>
    <xf numFmtId="0" fontId="22" fillId="0" borderId="0" xfId="0" applyFont="1" applyAlignment="1">
      <alignment horizontal="right" vertical="center"/>
    </xf>
    <xf numFmtId="0" fontId="21" fillId="0" borderId="7" xfId="0" applyFont="1" applyBorder="1" applyAlignment="1">
      <alignment horizontal="center" vertical="center"/>
    </xf>
    <xf numFmtId="0" fontId="20" fillId="0" borderId="42" xfId="0" applyNumberFormat="1" applyFont="1" applyBorder="1" applyAlignment="1">
      <alignment horizontal="center" vertical="center" shrinkToFit="1"/>
    </xf>
    <xf numFmtId="0" fontId="20" fillId="0" borderId="13" xfId="0" applyNumberFormat="1" applyFont="1" applyBorder="1" applyAlignment="1">
      <alignment horizontal="center" vertical="center" shrinkToFit="1"/>
    </xf>
    <xf numFmtId="0" fontId="20" fillId="0" borderId="46" xfId="0" applyNumberFormat="1" applyFont="1" applyBorder="1" applyAlignment="1">
      <alignment horizontal="center" vertical="center" shrinkToFit="1"/>
    </xf>
    <xf numFmtId="0" fontId="14" fillId="0" borderId="0" xfId="0" applyFont="1" applyBorder="1" applyAlignment="1">
      <alignment vertical="top"/>
    </xf>
    <xf numFmtId="0" fontId="14" fillId="0" borderId="0" xfId="0" applyFont="1" applyBorder="1" applyAlignment="1">
      <alignment vertical="top" shrinkToFit="1"/>
    </xf>
    <xf numFmtId="0" fontId="20" fillId="0" borderId="20" xfId="0" applyFont="1" applyBorder="1" applyAlignment="1">
      <alignment horizontal="center" vertical="center" shrinkToFit="1"/>
    </xf>
    <xf numFmtId="0" fontId="20" fillId="0" borderId="37" xfId="0" applyFont="1" applyBorder="1" applyAlignment="1">
      <alignment horizontal="center" vertical="center" shrinkToFit="1"/>
    </xf>
    <xf numFmtId="0" fontId="19" fillId="0" borderId="15" xfId="0" applyFont="1" applyBorder="1" applyAlignment="1">
      <alignment vertical="top" shrinkToFit="1"/>
    </xf>
    <xf numFmtId="0" fontId="19" fillId="0" borderId="29" xfId="0" applyFont="1" applyBorder="1" applyAlignment="1">
      <alignment vertical="top" shrinkToFit="1"/>
    </xf>
    <xf numFmtId="0" fontId="19" fillId="0" borderId="0" xfId="0" applyFont="1" applyBorder="1" applyAlignment="1">
      <alignment horizontal="left" vertical="top" shrinkToFit="1"/>
    </xf>
    <xf numFmtId="0" fontId="14" fillId="0" borderId="15" xfId="0" applyFont="1" applyBorder="1" applyAlignment="1">
      <alignment horizontal="left" vertical="top"/>
    </xf>
    <xf numFmtId="0" fontId="21" fillId="4" borderId="21" xfId="0" quotePrefix="1" applyFont="1" applyFill="1" applyBorder="1" applyAlignment="1">
      <alignment horizontal="center" vertical="center" shrinkToFit="1"/>
    </xf>
    <xf numFmtId="0" fontId="37" fillId="0" borderId="0" xfId="0" applyFont="1" applyAlignment="1">
      <alignment horizontal="center" vertical="center"/>
    </xf>
    <xf numFmtId="0" fontId="39" fillId="10" borderId="19" xfId="0" applyFont="1" applyFill="1" applyBorder="1" applyAlignment="1">
      <alignment horizontal="center" vertical="center"/>
    </xf>
    <xf numFmtId="0" fontId="39" fillId="0" borderId="19" xfId="0" applyFont="1" applyBorder="1" applyAlignment="1">
      <alignment horizontal="center" vertical="center"/>
    </xf>
    <xf numFmtId="0" fontId="39" fillId="10" borderId="27" xfId="0" applyFont="1" applyFill="1" applyBorder="1" applyAlignment="1">
      <alignment horizontal="center" vertical="center" wrapText="1"/>
    </xf>
    <xf numFmtId="0" fontId="39" fillId="10" borderId="27" xfId="0" applyFont="1" applyFill="1" applyBorder="1" applyAlignment="1">
      <alignment horizontal="center" vertical="center"/>
    </xf>
    <xf numFmtId="0" fontId="0" fillId="0" borderId="20" xfId="0" applyBorder="1" applyAlignment="1">
      <alignment vertical="center"/>
    </xf>
    <xf numFmtId="49" fontId="39" fillId="0" borderId="4" xfId="0" applyNumberFormat="1" applyFont="1" applyBorder="1" applyAlignment="1">
      <alignment horizontal="center" vertical="center"/>
    </xf>
    <xf numFmtId="0" fontId="0" fillId="0" borderId="4" xfId="0" applyBorder="1" applyAlignment="1">
      <alignment vertical="center"/>
    </xf>
    <xf numFmtId="0" fontId="0" fillId="0" borderId="4" xfId="0" applyBorder="1" applyAlignment="1">
      <alignment horizontal="center" vertical="center"/>
    </xf>
    <xf numFmtId="0" fontId="0" fillId="0" borderId="5" xfId="0" applyBorder="1" applyAlignment="1">
      <alignment vertical="center"/>
    </xf>
    <xf numFmtId="0" fontId="39" fillId="10" borderId="20" xfId="0" applyFont="1" applyFill="1" applyBorder="1" applyAlignment="1">
      <alignment horizontal="center" vertical="center"/>
    </xf>
    <xf numFmtId="0" fontId="39" fillId="10" borderId="4" xfId="0" applyFont="1" applyFill="1" applyBorder="1" applyAlignment="1">
      <alignment horizontal="center" vertical="center"/>
    </xf>
    <xf numFmtId="0" fontId="41" fillId="0" borderId="47" xfId="0" applyFont="1" applyBorder="1" applyAlignment="1">
      <alignment horizontal="center" vertical="center"/>
    </xf>
    <xf numFmtId="0" fontId="41" fillId="0" borderId="48" xfId="0" applyFont="1" applyBorder="1" applyAlignment="1">
      <alignment horizontal="center" vertical="center"/>
    </xf>
    <xf numFmtId="0" fontId="41" fillId="0" borderId="48" xfId="0" applyFont="1" applyBorder="1" applyAlignment="1">
      <alignment vertical="center"/>
    </xf>
    <xf numFmtId="0" fontId="41" fillId="0" borderId="49" xfId="0" applyFont="1" applyBorder="1" applyAlignment="1">
      <alignment vertical="center"/>
    </xf>
    <xf numFmtId="0" fontId="39" fillId="10" borderId="9" xfId="0" applyFont="1" applyFill="1" applyBorder="1" applyAlignment="1">
      <alignment horizontal="center" vertical="center"/>
    </xf>
    <xf numFmtId="0" fontId="39" fillId="10" borderId="0" xfId="0" applyFont="1" applyFill="1" applyBorder="1" applyAlignment="1">
      <alignment horizontal="center" vertical="center"/>
    </xf>
    <xf numFmtId="0" fontId="39" fillId="0" borderId="50" xfId="0" applyFont="1" applyBorder="1" applyAlignment="1">
      <alignment vertical="center"/>
    </xf>
    <xf numFmtId="0" fontId="39" fillId="0" borderId="51" xfId="0" applyFont="1" applyBorder="1" applyAlignment="1">
      <alignment horizontal="center" vertical="center"/>
    </xf>
    <xf numFmtId="0" fontId="39" fillId="0" borderId="51" xfId="0" applyFont="1" applyBorder="1" applyAlignment="1">
      <alignment vertical="center"/>
    </xf>
    <xf numFmtId="0" fontId="39" fillId="0" borderId="52" xfId="0" applyFont="1" applyBorder="1" applyAlignment="1">
      <alignment vertical="center"/>
    </xf>
    <xf numFmtId="0" fontId="39" fillId="0" borderId="53" xfId="0" applyFont="1" applyBorder="1" applyAlignment="1">
      <alignment vertical="center"/>
    </xf>
    <xf numFmtId="0" fontId="41" fillId="0" borderId="54" xfId="0" applyFont="1" applyBorder="1" applyAlignment="1">
      <alignment horizontal="left" vertical="center" wrapText="1"/>
    </xf>
    <xf numFmtId="0" fontId="41" fillId="0" borderId="55" xfId="0" applyFont="1" applyBorder="1" applyAlignment="1">
      <alignment horizontal="left" vertical="center" wrapText="1"/>
    </xf>
    <xf numFmtId="0" fontId="41" fillId="0" borderId="56" xfId="0" applyFont="1" applyBorder="1" applyAlignment="1">
      <alignment horizontal="left" vertical="center" wrapText="1"/>
    </xf>
    <xf numFmtId="0" fontId="39" fillId="10" borderId="6" xfId="0" applyFont="1" applyFill="1" applyBorder="1" applyAlignment="1">
      <alignment horizontal="center" vertical="center"/>
    </xf>
    <xf numFmtId="0" fontId="39" fillId="10" borderId="7" xfId="0" applyFont="1" applyFill="1" applyBorder="1" applyAlignment="1">
      <alignment horizontal="center" vertical="center"/>
    </xf>
    <xf numFmtId="0" fontId="39" fillId="0" borderId="6" xfId="0" applyFont="1" applyBorder="1" applyAlignment="1">
      <alignment vertical="center"/>
    </xf>
    <xf numFmtId="0" fontId="39" fillId="0" borderId="7" xfId="0" applyFont="1" applyBorder="1" applyAlignment="1">
      <alignment horizontal="center" vertical="center"/>
    </xf>
    <xf numFmtId="0" fontId="39" fillId="0" borderId="7" xfId="0" applyFont="1" applyBorder="1" applyAlignment="1">
      <alignment vertical="center"/>
    </xf>
    <xf numFmtId="0" fontId="39" fillId="0" borderId="57" xfId="0" applyFont="1" applyBorder="1" applyAlignment="1">
      <alignment vertical="center"/>
    </xf>
    <xf numFmtId="0" fontId="41" fillId="0" borderId="58" xfId="0" applyFont="1" applyBorder="1" applyAlignment="1">
      <alignment horizontal="left" vertical="center" wrapText="1"/>
    </xf>
    <xf numFmtId="0" fontId="41" fillId="0" borderId="7" xfId="0" applyFont="1" applyBorder="1" applyAlignment="1">
      <alignment horizontal="left" vertical="center" wrapText="1"/>
    </xf>
    <xf numFmtId="0" fontId="41" fillId="0" borderId="8" xfId="0" applyFont="1" applyBorder="1" applyAlignment="1">
      <alignment horizontal="left" vertical="center" wrapText="1"/>
    </xf>
    <xf numFmtId="0" fontId="0" fillId="0" borderId="0" xfId="0" applyFill="1" applyBorder="1">
      <alignment vertical="center"/>
    </xf>
    <xf numFmtId="0" fontId="0" fillId="0" borderId="59" xfId="0" applyBorder="1">
      <alignment vertical="center"/>
    </xf>
    <xf numFmtId="0" fontId="39" fillId="0" borderId="0" xfId="0" applyFont="1" applyBorder="1" applyAlignment="1">
      <alignment horizontal="right" vertical="center"/>
    </xf>
    <xf numFmtId="176" fontId="42" fillId="0" borderId="0" xfId="0" applyNumberFormat="1" applyFont="1" applyBorder="1" applyAlignment="1">
      <alignment horizontal="center" vertical="center"/>
    </xf>
    <xf numFmtId="177" fontId="42" fillId="0" borderId="0" xfId="0" applyNumberFormat="1" applyFont="1" applyBorder="1" applyAlignment="1">
      <alignment horizontal="center" vertical="center"/>
    </xf>
    <xf numFmtId="0" fontId="37" fillId="0" borderId="0" xfId="0" applyFont="1" applyBorder="1" applyAlignment="1">
      <alignment horizontal="left" vertical="center"/>
    </xf>
    <xf numFmtId="0" fontId="37" fillId="0" borderId="55" xfId="0" applyFont="1" applyBorder="1" applyAlignment="1">
      <alignment horizontal="left" vertical="center"/>
    </xf>
    <xf numFmtId="0" fontId="37" fillId="0" borderId="60" xfId="0" applyFont="1" applyBorder="1" applyAlignment="1">
      <alignment horizontal="left" vertical="center"/>
    </xf>
    <xf numFmtId="0" fontId="0" fillId="0" borderId="55" xfId="0" applyBorder="1">
      <alignment vertical="center"/>
    </xf>
    <xf numFmtId="0" fontId="42" fillId="0" borderId="0" xfId="0" applyFont="1" applyBorder="1" applyAlignment="1">
      <alignment horizontal="right" vertical="center"/>
    </xf>
    <xf numFmtId="0" fontId="39" fillId="0" borderId="0" xfId="0" applyFont="1" applyBorder="1" applyAlignment="1">
      <alignment horizontal="left" vertical="center"/>
    </xf>
    <xf numFmtId="0" fontId="39" fillId="0" borderId="0" xfId="0" applyFont="1" applyBorder="1" applyAlignment="1">
      <alignment vertical="center"/>
    </xf>
    <xf numFmtId="0" fontId="42" fillId="0" borderId="60" xfId="0" applyFont="1" applyBorder="1" applyAlignment="1">
      <alignment horizontal="right" vertical="center"/>
    </xf>
    <xf numFmtId="0" fontId="39" fillId="0" borderId="60" xfId="0" applyFont="1" applyBorder="1" applyAlignment="1">
      <alignment horizontal="left" vertical="center"/>
    </xf>
    <xf numFmtId="0" fontId="41" fillId="0" borderId="55" xfId="0" applyFont="1" applyBorder="1" applyAlignment="1">
      <alignment horizontal="center"/>
    </xf>
    <xf numFmtId="49" fontId="39" fillId="0" borderId="19" xfId="0" applyNumberFormat="1" applyFont="1" applyBorder="1" applyAlignment="1">
      <alignment horizontal="center" vertical="center"/>
    </xf>
    <xf numFmtId="0" fontId="14" fillId="0" borderId="14" xfId="0" applyFont="1" applyBorder="1" applyAlignment="1">
      <alignment vertical="center" shrinkToFit="1"/>
    </xf>
    <xf numFmtId="0" fontId="19" fillId="0" borderId="10" xfId="0" applyFont="1" applyBorder="1" applyAlignment="1">
      <alignment vertical="center" shrinkToFit="1"/>
    </xf>
    <xf numFmtId="0" fontId="19" fillId="0" borderId="0" xfId="0" applyFont="1" applyBorder="1" applyAlignment="1">
      <alignment horizontal="center" vertical="center" shrinkToFit="1"/>
    </xf>
    <xf numFmtId="0" fontId="19" fillId="0" borderId="0" xfId="0" applyFont="1" applyBorder="1" applyAlignment="1">
      <alignment vertical="top" shrinkToFit="1"/>
    </xf>
    <xf numFmtId="0" fontId="19" fillId="0" borderId="10" xfId="0" applyFont="1" applyBorder="1" applyAlignment="1">
      <alignment vertical="top" shrinkToFit="1"/>
    </xf>
  </cellXfs>
  <cellStyles count="3">
    <cellStyle name="標準" xfId="0" builtinId="0"/>
    <cellStyle name="標準 2" xfId="1"/>
    <cellStyle name="標準_Sheet1" xfId="2"/>
  </cellStyles>
  <dxfs count="0"/>
  <tableStyles count="0" defaultTableStyle="TableStyleMedium9" defaultPivotStyle="PivotStyleLight16"/>
  <colors>
    <mruColors>
      <color rgb="FFFF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35</xdr:col>
      <xdr:colOff>0</xdr:colOff>
      <xdr:row>74</xdr:row>
      <xdr:rowOff>161925</xdr:rowOff>
    </xdr:from>
    <xdr:to>
      <xdr:col>36</xdr:col>
      <xdr:colOff>104775</xdr:colOff>
      <xdr:row>76</xdr:row>
      <xdr:rowOff>76200</xdr:rowOff>
    </xdr:to>
    <xdr:grpSp>
      <xdr:nvGrpSpPr>
        <xdr:cNvPr id="1098" name="グループ化 7">
          <a:extLst>
            <a:ext uri="{FF2B5EF4-FFF2-40B4-BE49-F238E27FC236}">
              <a16:creationId xmlns:a16="http://schemas.microsoft.com/office/drawing/2014/main" id="{00000000-0008-0000-0100-00004A040000}"/>
            </a:ext>
          </a:extLst>
        </xdr:cNvPr>
        <xdr:cNvGrpSpPr>
          <a:grpSpLocks/>
        </xdr:cNvGrpSpPr>
      </xdr:nvGrpSpPr>
      <xdr:grpSpPr bwMode="auto">
        <a:xfrm>
          <a:off x="8247529" y="12241866"/>
          <a:ext cx="317687" cy="261658"/>
          <a:chOff x="5591175" y="9191626"/>
          <a:chExt cx="352425" cy="266699"/>
        </a:xfrm>
      </xdr:grpSpPr>
      <xdr:sp macro="" textlink="">
        <xdr:nvSpPr>
          <xdr:cNvPr id="6" name="正方形/長方形 5">
            <a:extLst>
              <a:ext uri="{FF2B5EF4-FFF2-40B4-BE49-F238E27FC236}">
                <a16:creationId xmlns:a16="http://schemas.microsoft.com/office/drawing/2014/main" id="{00000000-0008-0000-0100-000006000000}"/>
              </a:ext>
            </a:extLst>
          </xdr:cNvPr>
          <xdr:cNvSpPr/>
        </xdr:nvSpPr>
        <xdr:spPr>
          <a:xfrm>
            <a:off x="5655252" y="9239251"/>
            <a:ext cx="160193" cy="142874"/>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5591175" y="9191626"/>
            <a:ext cx="352425" cy="266699"/>
          </a:xfrm>
          <a:prstGeom prst="rect">
            <a:avLst/>
          </a:prstGeom>
          <a:no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ysClr val="windowText" lastClr="000000"/>
                </a:solidFill>
                <a:latin typeface="ＭＳ 明朝" pitchFamily="17" charset="-128"/>
                <a:ea typeface="ＭＳ 明朝" pitchFamily="17" charset="-128"/>
              </a:rPr>
              <a:t>印</a:t>
            </a: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107;&#21209;&#32887;&#21729;&#29992;/WIN7&#23398;&#26657;&#20107;&#21209;&#32113;&#25324;&#65404;&#65405;&#65411;&#65425;&#12288;Ver&#8545;Vol1/WIN7&#65403;&#65437;&#65420;&#65439;&#65433;&#23398;&#26657;&#20107;&#21209;&#32113;&#25324;&#65404;&#65405;&#65411;&#65425;&#8545;/WIN7NEWvba&#29256;&#65411;&#65438;-&#65408;&#65422;&#65438;&#65391;&#65400;&#654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ﾒﾆｭｰ画面"/>
      <sheetName val="使用許諾書"/>
      <sheetName val="基本ﾃﾞｰﾀ"/>
      <sheetName val="職員ﾃﾞｰﾀ"/>
      <sheetName val="用務ﾃﾞｰﾀ"/>
      <sheetName val="計算ﾃﾞｰﾀ"/>
      <sheetName val="封筒"/>
      <sheetName val="ﾗﾍﾞﾙｼｰﾄ"/>
    </sheetNames>
    <sheetDataSet>
      <sheetData sheetId="0" refreshError="1"/>
      <sheetData sheetId="1" refreshError="1"/>
      <sheetData sheetId="2">
        <row r="2">
          <cell r="B2" t="str">
            <v>☆学校事務統括システムⅡ　WIN7正規版☆</v>
          </cell>
        </row>
        <row r="3">
          <cell r="C3" t="str">
            <v>Main.Producer:K.Saito / Second.Producer:M.Yamanokuchi　2002-2013 OA研究推進委員会</v>
          </cell>
        </row>
        <row r="4">
          <cell r="C4" t="str">
            <v>Microsoft Excel2000Pro SR1-00/07 &amp; IME2000/ATOK</v>
          </cell>
        </row>
        <row r="5">
          <cell r="C5" t="str">
            <v>つーるﾎﾞｯｸｽ　VBA MACRO　Ver9.11　Vol5.22　WIN7版</v>
          </cell>
          <cell r="J5" t="str">
            <v>鹿児島県小中学校事務職員研究会管理</v>
          </cell>
        </row>
        <row r="6">
          <cell r="D6" t="str">
            <v>鹿児島市教育委員会</v>
          </cell>
          <cell r="E6" t="str">
            <v>薩摩　隼太</v>
          </cell>
          <cell r="F6" t="str">
            <v>鹿児島県教育委員会</v>
          </cell>
          <cell r="J6" t="str">
            <v>〒８９０－８５７７</v>
          </cell>
          <cell r="K6" t="str">
            <v>鹿児島市鴨池新町１０番１号</v>
          </cell>
        </row>
        <row r="7">
          <cell r="F7" t="str">
            <v>天文館教育事務所</v>
          </cell>
          <cell r="J7" t="str">
            <v>〒899-0001</v>
          </cell>
          <cell r="K7" t="str">
            <v>鹿児島市天文館1-1-2</v>
          </cell>
        </row>
        <row r="8">
          <cell r="D8" t="str">
            <v>鹿児島市立天文館小学校</v>
          </cell>
          <cell r="F8" t="str">
            <v>所長名</v>
          </cell>
          <cell r="H8" t="str">
            <v>大隅　太郎太</v>
          </cell>
        </row>
        <row r="9">
          <cell r="D9" t="str">
            <v>天文館小学校</v>
          </cell>
        </row>
        <row r="10">
          <cell r="D10" t="str">
            <v>鹿児島</v>
          </cell>
        </row>
        <row r="11">
          <cell r="D11" t="str">
            <v>鹿児島市天文館1-1-1</v>
          </cell>
        </row>
        <row r="12">
          <cell r="D12" t="str">
            <v>西郷　隆盛</v>
          </cell>
        </row>
        <row r="13">
          <cell r="D13">
            <v>1</v>
          </cell>
        </row>
        <row r="14">
          <cell r="D14" t="str">
            <v>01</v>
          </cell>
        </row>
        <row r="15">
          <cell r="D15" t="str">
            <v>10</v>
          </cell>
        </row>
        <row r="16">
          <cell r="D16" t="str">
            <v>02</v>
          </cell>
        </row>
        <row r="17">
          <cell r="D17" t="str">
            <v>01</v>
          </cell>
        </row>
        <row r="18">
          <cell r="D18" t="str">
            <v>09</v>
          </cell>
        </row>
        <row r="19">
          <cell r="D19" t="str">
            <v>02</v>
          </cell>
        </row>
        <row r="20">
          <cell r="D20" t="str">
            <v>654321</v>
          </cell>
        </row>
        <row r="21">
          <cell r="D21" t="str">
            <v>899-0001</v>
          </cell>
        </row>
        <row r="22">
          <cell r="D22" t="str">
            <v>0995-12-3456</v>
          </cell>
        </row>
        <row r="23">
          <cell r="D23" t="str">
            <v>0995-65-4321</v>
          </cell>
        </row>
        <row r="24">
          <cell r="D24" t="str">
            <v>鹿児島　一太郎</v>
          </cell>
        </row>
        <row r="31">
          <cell r="F31" t="str">
            <v>公立学校共済組合　鹿児島支部</v>
          </cell>
          <cell r="J31" t="str">
            <v>〒890-8577</v>
          </cell>
          <cell r="K31" t="str">
            <v>鹿児島市鴨池新町10-1</v>
          </cell>
        </row>
        <row r="33">
          <cell r="F33" t="str">
            <v>鹿児島県教育庁  内</v>
          </cell>
          <cell r="I33" t="str">
            <v>TEL(県庁)</v>
          </cell>
          <cell r="J33" t="str">
            <v>099-286-2111</v>
          </cell>
          <cell r="K33" t="str">
            <v>FAX</v>
          </cell>
          <cell r="L33" t="str">
            <v>099-286-5663</v>
          </cell>
        </row>
        <row r="34">
          <cell r="I34" t="str">
            <v>福利係</v>
          </cell>
          <cell r="J34" t="str">
            <v>099-286-5205</v>
          </cell>
          <cell r="K34" t="str">
            <v>内線</v>
          </cell>
          <cell r="L34">
            <v>521752185219</v>
          </cell>
        </row>
        <row r="35">
          <cell r="I35" t="str">
            <v>厚生係</v>
          </cell>
          <cell r="J35" t="str">
            <v>099-286-5206</v>
          </cell>
          <cell r="K35" t="str">
            <v>内線</v>
          </cell>
          <cell r="L35">
            <v>521452155216</v>
          </cell>
        </row>
        <row r="36">
          <cell r="I36" t="str">
            <v>年金給付係</v>
          </cell>
          <cell r="K36" t="str">
            <v>内線</v>
          </cell>
          <cell r="L36">
            <v>522052215222</v>
          </cell>
        </row>
      </sheetData>
      <sheetData sheetId="3">
        <row r="6">
          <cell r="B6">
            <v>1</v>
          </cell>
          <cell r="C6">
            <v>1</v>
          </cell>
          <cell r="D6" t="str">
            <v>0</v>
          </cell>
          <cell r="E6" t="str">
            <v>4-</v>
          </cell>
          <cell r="F6" t="str">
            <v>037</v>
          </cell>
          <cell r="G6" t="str">
            <v>校長</v>
          </cell>
          <cell r="H6" t="str">
            <v>西郷　隆盛</v>
          </cell>
          <cell r="I6" t="str">
            <v>ｻｲｺﾞｳ　ﾀｶﾓﾘ</v>
          </cell>
          <cell r="J6" t="str">
            <v>鹿児島市天文館1丁目</v>
          </cell>
          <cell r="K6" t="str">
            <v>1-1</v>
          </cell>
          <cell r="L6" t="str">
            <v>天文館1</v>
          </cell>
          <cell r="M6">
            <v>123456</v>
          </cell>
          <cell r="N6" t="str">
            <v>899-1001</v>
          </cell>
          <cell r="O6" t="str">
            <v>099</v>
          </cell>
          <cell r="P6" t="str">
            <v>123</v>
          </cell>
          <cell r="Q6" t="str">
            <v>0001</v>
          </cell>
          <cell r="R6" t="str">
            <v>管理</v>
          </cell>
          <cell r="Y6" t="str">
            <v>070123456</v>
          </cell>
          <cell r="Z6" t="str">
            <v>鹿児島銀行</v>
          </cell>
          <cell r="AA6" t="str">
            <v>みずほ通</v>
          </cell>
          <cell r="AB6" t="str">
            <v>101-0000001</v>
          </cell>
          <cell r="AF6">
            <v>350221</v>
          </cell>
          <cell r="AG6">
            <v>42005</v>
          </cell>
          <cell r="AK6">
            <v>40269</v>
          </cell>
          <cell r="AN6" t="str">
            <v/>
          </cell>
          <cell r="AO6" t="str">
            <v/>
          </cell>
          <cell r="AP6" t="str">
            <v/>
          </cell>
          <cell r="AQ6" t="str">
            <v/>
          </cell>
          <cell r="BB6">
            <v>28581</v>
          </cell>
          <cell r="BD6" t="str">
            <v>貴子/無職</v>
          </cell>
          <cell r="BE6" t="str">
            <v>西郷　貴子</v>
          </cell>
          <cell r="BF6" t="str">
            <v>ｻｲｺﾞｳ　ﾀｶｺ</v>
          </cell>
          <cell r="BG6">
            <v>22597</v>
          </cell>
        </row>
        <row r="7">
          <cell r="B7">
            <v>2</v>
          </cell>
          <cell r="C7">
            <v>1</v>
          </cell>
          <cell r="D7" t="str">
            <v>0</v>
          </cell>
          <cell r="E7" t="str">
            <v>3-</v>
          </cell>
          <cell r="F7" t="str">
            <v>070</v>
          </cell>
          <cell r="G7" t="str">
            <v>教頭</v>
          </cell>
          <cell r="H7" t="str">
            <v>大隅　肝付</v>
          </cell>
          <cell r="I7" t="str">
            <v>ｵｵｽｷ　ｷﾓﾂｷ</v>
          </cell>
          <cell r="J7" t="str">
            <v>鹿児島市天文館2丁目</v>
          </cell>
          <cell r="K7" t="str">
            <v>1-2</v>
          </cell>
          <cell r="L7" t="str">
            <v>天文館2</v>
          </cell>
          <cell r="M7">
            <v>123457</v>
          </cell>
          <cell r="N7" t="str">
            <v>899-1002</v>
          </cell>
          <cell r="O7" t="str">
            <v>099</v>
          </cell>
          <cell r="P7" t="str">
            <v>123</v>
          </cell>
          <cell r="Q7" t="str">
            <v>0002</v>
          </cell>
          <cell r="R7" t="str">
            <v>管理</v>
          </cell>
          <cell r="Y7" t="str">
            <v>070123457</v>
          </cell>
          <cell r="Z7" t="str">
            <v>鹿児島銀行</v>
          </cell>
          <cell r="AA7" t="str">
            <v>みずほ通</v>
          </cell>
          <cell r="AB7" t="str">
            <v>101-0000002</v>
          </cell>
          <cell r="AF7">
            <v>360909</v>
          </cell>
          <cell r="AG7">
            <v>42005</v>
          </cell>
          <cell r="AK7">
            <v>40269</v>
          </cell>
          <cell r="AN7" t="str">
            <v/>
          </cell>
          <cell r="AO7" t="str">
            <v/>
          </cell>
          <cell r="AP7" t="str">
            <v/>
          </cell>
          <cell r="AQ7" t="str">
            <v/>
          </cell>
          <cell r="BB7">
            <v>29677</v>
          </cell>
          <cell r="BD7" t="str">
            <v>純美/無職</v>
          </cell>
          <cell r="BE7" t="str">
            <v>大隅　純美</v>
          </cell>
          <cell r="BF7" t="str">
            <v>ｵｵｽﾐ　ｽﾐ</v>
          </cell>
          <cell r="BG7">
            <v>23135</v>
          </cell>
        </row>
        <row r="8">
          <cell r="B8">
            <v>3</v>
          </cell>
          <cell r="C8" t="str">
            <v>(行)</v>
          </cell>
          <cell r="E8" t="str">
            <v>3-</v>
          </cell>
          <cell r="F8" t="str">
            <v>110</v>
          </cell>
          <cell r="G8" t="str">
            <v>事務主査</v>
          </cell>
          <cell r="H8" t="str">
            <v>鹿児島　一太郎</v>
          </cell>
          <cell r="I8" t="str">
            <v>ｶｺﾞｼﾏ　ｲﾁﾀﾛｳ</v>
          </cell>
          <cell r="J8" t="str">
            <v>鹿児島市天文館3丁目</v>
          </cell>
          <cell r="K8" t="str">
            <v>1-3</v>
          </cell>
          <cell r="L8" t="str">
            <v>天文館3</v>
          </cell>
          <cell r="M8">
            <v>123458</v>
          </cell>
          <cell r="N8" t="str">
            <v>899-1003</v>
          </cell>
          <cell r="O8" t="str">
            <v>099</v>
          </cell>
          <cell r="P8" t="str">
            <v>123</v>
          </cell>
          <cell r="Q8" t="str">
            <v>0003</v>
          </cell>
          <cell r="R8" t="str">
            <v>事務</v>
          </cell>
          <cell r="Y8" t="str">
            <v>070123458</v>
          </cell>
          <cell r="Z8" t="str">
            <v>鹿児島銀行</v>
          </cell>
          <cell r="AA8" t="str">
            <v>みずほ通</v>
          </cell>
          <cell r="AB8" t="str">
            <v>101-0000003</v>
          </cell>
          <cell r="AF8">
            <v>330630</v>
          </cell>
          <cell r="AG8">
            <v>42005</v>
          </cell>
          <cell r="AK8">
            <v>40269</v>
          </cell>
          <cell r="AN8" t="str">
            <v/>
          </cell>
          <cell r="AO8" t="str">
            <v/>
          </cell>
          <cell r="AP8" t="str">
            <v/>
          </cell>
          <cell r="AQ8" t="str">
            <v/>
          </cell>
          <cell r="AV8" t="str">
            <v>三井住友銀行</v>
          </cell>
          <cell r="AW8" t="str">
            <v>石灯籠</v>
          </cell>
          <cell r="AX8" t="str">
            <v>100-1234567</v>
          </cell>
          <cell r="BB8">
            <v>32599</v>
          </cell>
          <cell r="BD8" t="str">
            <v>花子/無職</v>
          </cell>
          <cell r="BE8" t="str">
            <v>鹿児島　花子</v>
          </cell>
          <cell r="BF8" t="str">
            <v>ｶｺﾞｼﾏ　ﾊﾅｺ</v>
          </cell>
          <cell r="BG8">
            <v>21969</v>
          </cell>
        </row>
        <row r="9">
          <cell r="B9">
            <v>4</v>
          </cell>
          <cell r="C9">
            <v>1</v>
          </cell>
          <cell r="D9" t="str">
            <v>0</v>
          </cell>
          <cell r="E9" t="str">
            <v>1-</v>
          </cell>
          <cell r="F9" t="str">
            <v>024</v>
          </cell>
          <cell r="G9" t="str">
            <v>養護教諭</v>
          </cell>
          <cell r="H9" t="str">
            <v>鈴木　軽子</v>
          </cell>
          <cell r="I9" t="str">
            <v>ｽｽﾞｷ　ｹｲｺ</v>
          </cell>
          <cell r="J9" t="str">
            <v>鹿児島市天文館4丁目</v>
          </cell>
          <cell r="K9" t="str">
            <v>1-4</v>
          </cell>
          <cell r="L9" t="str">
            <v>天文館4</v>
          </cell>
          <cell r="M9">
            <v>123459</v>
          </cell>
          <cell r="N9" t="str">
            <v>899-1004</v>
          </cell>
          <cell r="O9" t="str">
            <v>099</v>
          </cell>
          <cell r="P9" t="str">
            <v>123</v>
          </cell>
          <cell r="Q9" t="str">
            <v>0004</v>
          </cell>
          <cell r="R9" t="str">
            <v>養護</v>
          </cell>
          <cell r="Y9" t="str">
            <v>070123459</v>
          </cell>
          <cell r="Z9" t="str">
            <v>鹿児島銀行</v>
          </cell>
          <cell r="AA9" t="str">
            <v>みずほ通</v>
          </cell>
          <cell r="AB9" t="str">
            <v>101-0000004</v>
          </cell>
          <cell r="AG9">
            <v>42005</v>
          </cell>
          <cell r="AK9">
            <v>40269</v>
          </cell>
          <cell r="AL9">
            <v>40461</v>
          </cell>
          <cell r="AM9">
            <v>40460</v>
          </cell>
          <cell r="AN9">
            <v>40406</v>
          </cell>
          <cell r="AO9">
            <v>40516</v>
          </cell>
          <cell r="AP9">
            <v>40517</v>
          </cell>
          <cell r="AQ9">
            <v>40824</v>
          </cell>
          <cell r="BB9">
            <v>32599</v>
          </cell>
          <cell r="BD9" t="str">
            <v>太一/小学校教諭</v>
          </cell>
        </row>
        <row r="10">
          <cell r="B10">
            <v>5</v>
          </cell>
          <cell r="C10">
            <v>1</v>
          </cell>
          <cell r="D10" t="str">
            <v>0</v>
          </cell>
          <cell r="E10" t="str">
            <v>2-</v>
          </cell>
          <cell r="F10" t="str">
            <v>110</v>
          </cell>
          <cell r="G10" t="str">
            <v>教諭</v>
          </cell>
          <cell r="H10" t="str">
            <v>軽　虎次郎</v>
          </cell>
          <cell r="I10" t="str">
            <v>ｹｲ　ﾄﾗｼﾞﾛｳ</v>
          </cell>
          <cell r="J10" t="str">
            <v>鹿児島市天文館5丁目</v>
          </cell>
          <cell r="K10" t="str">
            <v>1-5</v>
          </cell>
          <cell r="L10" t="str">
            <v>天文館5</v>
          </cell>
          <cell r="M10">
            <v>123460</v>
          </cell>
          <cell r="N10" t="str">
            <v>899-1005</v>
          </cell>
          <cell r="O10" t="str">
            <v>099</v>
          </cell>
          <cell r="P10" t="str">
            <v>123</v>
          </cell>
          <cell r="Q10" t="str">
            <v>0005</v>
          </cell>
          <cell r="Y10" t="str">
            <v>070123460</v>
          </cell>
          <cell r="Z10" t="str">
            <v>鹿児島銀行</v>
          </cell>
          <cell r="AA10" t="str">
            <v>みずほ通</v>
          </cell>
          <cell r="AB10" t="str">
            <v>101-0000005</v>
          </cell>
          <cell r="AG10">
            <v>42005</v>
          </cell>
          <cell r="AK10">
            <v>40269</v>
          </cell>
          <cell r="AN10" t="str">
            <v/>
          </cell>
          <cell r="AO10" t="str">
            <v/>
          </cell>
          <cell r="AP10" t="str">
            <v/>
          </cell>
          <cell r="AQ10" t="str">
            <v/>
          </cell>
          <cell r="BB10">
            <v>28581</v>
          </cell>
          <cell r="BD10" t="str">
            <v>獅子/ﾊﾟｰﾄ</v>
          </cell>
        </row>
        <row r="11">
          <cell r="B11">
            <v>6</v>
          </cell>
          <cell r="C11">
            <v>1</v>
          </cell>
          <cell r="D11" t="str">
            <v>0</v>
          </cell>
          <cell r="E11" t="str">
            <v>2-</v>
          </cell>
          <cell r="F11" t="str">
            <v>109</v>
          </cell>
          <cell r="G11" t="str">
            <v>教諭</v>
          </cell>
          <cell r="H11" t="str">
            <v>松田　出見男</v>
          </cell>
          <cell r="I11" t="str">
            <v>ﾏﾂﾀﾞ　ﾃﾞﾐｵ</v>
          </cell>
          <cell r="J11" t="str">
            <v>鹿児島市天文館6丁目</v>
          </cell>
          <cell r="K11" t="str">
            <v>1-6</v>
          </cell>
          <cell r="L11" t="str">
            <v>天文館6</v>
          </cell>
          <cell r="M11">
            <v>123461</v>
          </cell>
          <cell r="N11" t="str">
            <v>899-1006</v>
          </cell>
          <cell r="O11" t="str">
            <v>099</v>
          </cell>
          <cell r="P11" t="str">
            <v>123</v>
          </cell>
          <cell r="Q11" t="str">
            <v>0006</v>
          </cell>
          <cell r="Y11" t="str">
            <v>070123461</v>
          </cell>
          <cell r="Z11" t="str">
            <v>鹿児島銀行</v>
          </cell>
          <cell r="AA11" t="str">
            <v>みずほ通</v>
          </cell>
          <cell r="AB11" t="str">
            <v>101-0000006</v>
          </cell>
          <cell r="AG11">
            <v>42005</v>
          </cell>
          <cell r="AK11">
            <v>40269</v>
          </cell>
          <cell r="AN11" t="str">
            <v/>
          </cell>
          <cell r="AO11" t="str">
            <v/>
          </cell>
          <cell r="AP11" t="str">
            <v/>
          </cell>
          <cell r="AQ11" t="str">
            <v/>
          </cell>
          <cell r="BB11">
            <v>30773</v>
          </cell>
        </row>
        <row r="12">
          <cell r="B12">
            <v>7</v>
          </cell>
          <cell r="C12">
            <v>1</v>
          </cell>
          <cell r="D12" t="str">
            <v>0</v>
          </cell>
          <cell r="E12" t="str">
            <v>2-</v>
          </cell>
          <cell r="F12" t="str">
            <v>154</v>
          </cell>
          <cell r="G12" t="str">
            <v>教諭</v>
          </cell>
          <cell r="H12" t="str">
            <v>三菱　派助男</v>
          </cell>
          <cell r="I12" t="str">
            <v>ﾐﾂﾋﾞｼ　ﾊﾟｼﾞｪｵ</v>
          </cell>
          <cell r="J12" t="str">
            <v>鹿児島市天文館7丁目</v>
          </cell>
          <cell r="K12" t="str">
            <v>1-7</v>
          </cell>
          <cell r="L12" t="str">
            <v>天文館7</v>
          </cell>
          <cell r="M12">
            <v>123462</v>
          </cell>
          <cell r="N12" t="str">
            <v>899-1007</v>
          </cell>
          <cell r="O12" t="str">
            <v>099</v>
          </cell>
          <cell r="P12" t="str">
            <v>123</v>
          </cell>
          <cell r="Q12" t="str">
            <v>0007</v>
          </cell>
          <cell r="Y12" t="str">
            <v>070123462</v>
          </cell>
          <cell r="Z12" t="str">
            <v>鹿児島銀行</v>
          </cell>
          <cell r="AA12" t="str">
            <v>みずほ通</v>
          </cell>
          <cell r="AB12" t="str">
            <v>101-0000007</v>
          </cell>
          <cell r="AG12">
            <v>42005</v>
          </cell>
          <cell r="AK12">
            <v>40269</v>
          </cell>
          <cell r="AN12" t="str">
            <v/>
          </cell>
          <cell r="AO12" t="str">
            <v/>
          </cell>
          <cell r="AP12" t="str">
            <v/>
          </cell>
          <cell r="AQ12" t="str">
            <v/>
          </cell>
          <cell r="BB12">
            <v>31868</v>
          </cell>
        </row>
        <row r="13">
          <cell r="B13">
            <v>8</v>
          </cell>
          <cell r="C13">
            <v>1</v>
          </cell>
          <cell r="D13" t="str">
            <v>0</v>
          </cell>
          <cell r="E13" t="str">
            <v>2-</v>
          </cell>
          <cell r="F13" t="str">
            <v>128</v>
          </cell>
          <cell r="G13" t="str">
            <v>教諭</v>
          </cell>
          <cell r="H13" t="str">
            <v>本田　来不</v>
          </cell>
          <cell r="I13" t="str">
            <v>ﾎﾝﾀﾞ　ﾗｲﾌ</v>
          </cell>
          <cell r="J13" t="str">
            <v>鹿児島市天文館8丁目</v>
          </cell>
          <cell r="K13" t="str">
            <v>1-8</v>
          </cell>
          <cell r="L13" t="str">
            <v>天文館8</v>
          </cell>
          <cell r="M13">
            <v>123463</v>
          </cell>
          <cell r="N13" t="str">
            <v>899-1008</v>
          </cell>
          <cell r="O13" t="str">
            <v>099</v>
          </cell>
          <cell r="P13" t="str">
            <v>123</v>
          </cell>
          <cell r="Q13" t="str">
            <v>0008</v>
          </cell>
          <cell r="Y13" t="str">
            <v>070123463</v>
          </cell>
          <cell r="Z13" t="str">
            <v>鹿児島銀行</v>
          </cell>
          <cell r="AA13" t="str">
            <v>みずほ通</v>
          </cell>
          <cell r="AB13" t="str">
            <v>101-0000008</v>
          </cell>
          <cell r="AG13">
            <v>42005</v>
          </cell>
          <cell r="AK13">
            <v>40269</v>
          </cell>
          <cell r="AN13" t="str">
            <v/>
          </cell>
          <cell r="AO13" t="str">
            <v/>
          </cell>
          <cell r="AP13" t="str">
            <v/>
          </cell>
          <cell r="AQ13" t="str">
            <v/>
          </cell>
          <cell r="BB13">
            <v>30407</v>
          </cell>
        </row>
        <row r="14">
          <cell r="B14">
            <v>9</v>
          </cell>
          <cell r="C14">
            <v>1</v>
          </cell>
          <cell r="D14" t="str">
            <v>0</v>
          </cell>
          <cell r="E14" t="str">
            <v>2-</v>
          </cell>
          <cell r="F14" t="str">
            <v>082</v>
          </cell>
          <cell r="G14" t="str">
            <v>教諭</v>
          </cell>
          <cell r="H14" t="str">
            <v>晴井　騨美徒尊</v>
          </cell>
          <cell r="I14" t="str">
            <v>ﾊｱﾚｲ　ﾀﾞﾋﾞｯﾄﾞｿﾝ</v>
          </cell>
          <cell r="J14" t="str">
            <v>鹿児島市天文館9丁目</v>
          </cell>
          <cell r="K14" t="str">
            <v>1-9</v>
          </cell>
          <cell r="L14" t="str">
            <v>天文館9</v>
          </cell>
          <cell r="M14">
            <v>123464</v>
          </cell>
          <cell r="N14" t="str">
            <v>899-1009</v>
          </cell>
          <cell r="O14" t="str">
            <v>099</v>
          </cell>
          <cell r="P14" t="str">
            <v>123</v>
          </cell>
          <cell r="Q14" t="str">
            <v>0009</v>
          </cell>
          <cell r="Y14" t="str">
            <v>070123464</v>
          </cell>
          <cell r="Z14" t="str">
            <v>鹿児島銀行</v>
          </cell>
          <cell r="AA14" t="str">
            <v>みずほ通</v>
          </cell>
          <cell r="AB14" t="str">
            <v>101-0000009</v>
          </cell>
          <cell r="AG14">
            <v>42005</v>
          </cell>
          <cell r="AK14">
            <v>40269</v>
          </cell>
          <cell r="AN14" t="str">
            <v/>
          </cell>
          <cell r="AO14" t="str">
            <v/>
          </cell>
          <cell r="AP14" t="str">
            <v/>
          </cell>
          <cell r="AQ14" t="str">
            <v/>
          </cell>
          <cell r="BB14">
            <v>31503</v>
          </cell>
        </row>
        <row r="15">
          <cell r="B15">
            <v>10</v>
          </cell>
          <cell r="C15">
            <v>1</v>
          </cell>
          <cell r="D15" t="str">
            <v>0</v>
          </cell>
          <cell r="E15" t="str">
            <v>2-</v>
          </cell>
          <cell r="F15" t="str">
            <v>055</v>
          </cell>
          <cell r="G15" t="str">
            <v>教諭</v>
          </cell>
          <cell r="H15" t="str">
            <v>戸科亭　駿夫</v>
          </cell>
          <cell r="I15" t="str">
            <v>ﾄﾞｶﾃｲ　ﾊﾔｵ</v>
          </cell>
          <cell r="J15" t="str">
            <v>鹿児島市天文館10丁目</v>
          </cell>
          <cell r="K15" t="str">
            <v>1-10</v>
          </cell>
          <cell r="L15" t="str">
            <v>天文館10</v>
          </cell>
          <cell r="M15">
            <v>123465</v>
          </cell>
          <cell r="N15" t="str">
            <v>899-1010</v>
          </cell>
          <cell r="O15" t="str">
            <v>099</v>
          </cell>
          <cell r="P15" t="str">
            <v>123</v>
          </cell>
          <cell r="Q15" t="str">
            <v>0010</v>
          </cell>
          <cell r="Y15" t="str">
            <v>070123465</v>
          </cell>
          <cell r="Z15" t="str">
            <v>鹿児島銀行</v>
          </cell>
          <cell r="AA15" t="str">
            <v>みずほ通</v>
          </cell>
          <cell r="AB15" t="str">
            <v>101-0000010</v>
          </cell>
          <cell r="AG15">
            <v>42005</v>
          </cell>
          <cell r="AK15">
            <v>40269</v>
          </cell>
          <cell r="AN15" t="str">
            <v/>
          </cell>
          <cell r="AO15" t="str">
            <v/>
          </cell>
          <cell r="AP15" t="str">
            <v/>
          </cell>
          <cell r="AQ15" t="str">
            <v/>
          </cell>
          <cell r="BB15">
            <v>31503</v>
          </cell>
        </row>
        <row r="16">
          <cell r="B16">
            <v>11</v>
          </cell>
          <cell r="C16">
            <v>1</v>
          </cell>
          <cell r="D16" t="str">
            <v>0</v>
          </cell>
          <cell r="E16" t="str">
            <v>2-</v>
          </cell>
          <cell r="F16" t="str">
            <v>098</v>
          </cell>
          <cell r="G16" t="str">
            <v>教諭</v>
          </cell>
          <cell r="H16" t="str">
            <v>豊田　羅府保</v>
          </cell>
          <cell r="I16" t="str">
            <v>ﾄﾔﾀ　ﾗﾌﾞﾎ</v>
          </cell>
          <cell r="J16" t="str">
            <v>鹿児島市天文館11丁目</v>
          </cell>
          <cell r="K16" t="str">
            <v>1-11</v>
          </cell>
          <cell r="L16" t="str">
            <v>天文館11</v>
          </cell>
          <cell r="M16">
            <v>123466</v>
          </cell>
          <cell r="N16" t="str">
            <v>899-1011</v>
          </cell>
          <cell r="O16" t="str">
            <v>099</v>
          </cell>
          <cell r="P16" t="str">
            <v>123</v>
          </cell>
          <cell r="Q16" t="str">
            <v>0011</v>
          </cell>
          <cell r="Y16" t="str">
            <v>070123466</v>
          </cell>
          <cell r="Z16" t="str">
            <v>鹿児島銀行</v>
          </cell>
          <cell r="AA16" t="str">
            <v>みずほ通</v>
          </cell>
          <cell r="AB16" t="str">
            <v>101-0000011</v>
          </cell>
          <cell r="AG16">
            <v>42005</v>
          </cell>
          <cell r="AK16">
            <v>40269</v>
          </cell>
          <cell r="AN16" t="str">
            <v/>
          </cell>
          <cell r="AO16" t="str">
            <v/>
          </cell>
          <cell r="AP16" t="str">
            <v/>
          </cell>
          <cell r="AQ16" t="str">
            <v/>
          </cell>
          <cell r="BB16">
            <v>32599</v>
          </cell>
        </row>
        <row r="17">
          <cell r="B17">
            <v>12</v>
          </cell>
          <cell r="C17">
            <v>1</v>
          </cell>
          <cell r="D17" t="str">
            <v>0</v>
          </cell>
          <cell r="E17" t="str">
            <v>2-</v>
          </cell>
          <cell r="F17" t="str">
            <v>049</v>
          </cell>
          <cell r="G17" t="str">
            <v>教諭</v>
          </cell>
          <cell r="H17" t="str">
            <v>江区渋　次郎</v>
          </cell>
          <cell r="I17" t="str">
            <v>ｴｸｼﾌﾞ　ｼﾞﾛｳ</v>
          </cell>
          <cell r="J17" t="str">
            <v>鹿児島市天文館12丁目</v>
          </cell>
          <cell r="K17" t="str">
            <v>1-12</v>
          </cell>
          <cell r="L17" t="str">
            <v>天文館12</v>
          </cell>
          <cell r="M17">
            <v>123467</v>
          </cell>
          <cell r="N17" t="str">
            <v>899-1012</v>
          </cell>
          <cell r="O17" t="str">
            <v>099</v>
          </cell>
          <cell r="P17" t="str">
            <v>123</v>
          </cell>
          <cell r="Q17" t="str">
            <v>0012</v>
          </cell>
          <cell r="Y17" t="str">
            <v>070123467</v>
          </cell>
          <cell r="Z17" t="str">
            <v>鹿児島銀行</v>
          </cell>
          <cell r="AA17" t="str">
            <v>みずほ通</v>
          </cell>
          <cell r="AB17" t="str">
            <v>101-0000012</v>
          </cell>
          <cell r="AG17">
            <v>42005</v>
          </cell>
          <cell r="AK17">
            <v>40269</v>
          </cell>
          <cell r="AN17" t="str">
            <v/>
          </cell>
          <cell r="AO17" t="str">
            <v/>
          </cell>
          <cell r="AP17" t="str">
            <v/>
          </cell>
          <cell r="AQ17" t="str">
            <v/>
          </cell>
          <cell r="BB17">
            <v>32599</v>
          </cell>
        </row>
        <row r="18">
          <cell r="B18">
            <v>13</v>
          </cell>
          <cell r="C18">
            <v>1</v>
          </cell>
          <cell r="D18" t="str">
            <v>0</v>
          </cell>
          <cell r="E18" t="str">
            <v>2-</v>
          </cell>
          <cell r="F18" t="str">
            <v>120</v>
          </cell>
          <cell r="G18" t="str">
            <v>教諭</v>
          </cell>
          <cell r="H18" t="str">
            <v>日産　是徒子</v>
          </cell>
          <cell r="I18" t="str">
            <v>ﾆｯｻﾝ　ｾﾞﾄｺ</v>
          </cell>
          <cell r="J18" t="str">
            <v>鹿児島市天文館13丁目</v>
          </cell>
          <cell r="K18" t="str">
            <v>1-13</v>
          </cell>
          <cell r="L18" t="str">
            <v>天文館13</v>
          </cell>
          <cell r="M18">
            <v>123468</v>
          </cell>
          <cell r="N18" t="str">
            <v>899-1013</v>
          </cell>
          <cell r="O18" t="str">
            <v>099</v>
          </cell>
          <cell r="P18" t="str">
            <v>123</v>
          </cell>
          <cell r="Q18" t="str">
            <v>0013</v>
          </cell>
          <cell r="Y18" t="str">
            <v>070123468</v>
          </cell>
          <cell r="Z18" t="str">
            <v>鹿児島銀行</v>
          </cell>
          <cell r="AA18" t="str">
            <v>みずほ通</v>
          </cell>
          <cell r="AB18" t="str">
            <v>101-0000013</v>
          </cell>
          <cell r="AG18">
            <v>42005</v>
          </cell>
          <cell r="AK18">
            <v>40269</v>
          </cell>
          <cell r="AN18" t="str">
            <v/>
          </cell>
          <cell r="AO18" t="str">
            <v/>
          </cell>
          <cell r="AP18" t="str">
            <v/>
          </cell>
          <cell r="AQ18" t="str">
            <v/>
          </cell>
          <cell r="BB18">
            <v>32234</v>
          </cell>
        </row>
        <row r="19">
          <cell r="B19">
            <v>14</v>
          </cell>
          <cell r="C19">
            <v>1</v>
          </cell>
          <cell r="D19" t="str">
            <v>0</v>
          </cell>
          <cell r="E19" t="str">
            <v>2-</v>
          </cell>
          <cell r="F19" t="str">
            <v>045</v>
          </cell>
          <cell r="G19" t="str">
            <v>教諭</v>
          </cell>
          <cell r="H19" t="str">
            <v>田徒　三作弐</v>
          </cell>
          <cell r="I19" t="str">
            <v>ﾀﾞｯﾄｻﾝ　ｻﾆｲ</v>
          </cell>
          <cell r="J19" t="str">
            <v>鹿児島市天文館14丁目</v>
          </cell>
          <cell r="K19" t="str">
            <v>1-14</v>
          </cell>
          <cell r="L19" t="str">
            <v>天文館14</v>
          </cell>
          <cell r="M19">
            <v>123469</v>
          </cell>
          <cell r="N19" t="str">
            <v>899-1014</v>
          </cell>
          <cell r="O19" t="str">
            <v>099</v>
          </cell>
          <cell r="P19" t="str">
            <v>123</v>
          </cell>
          <cell r="Q19" t="str">
            <v>0014</v>
          </cell>
          <cell r="Y19" t="str">
            <v>070123469</v>
          </cell>
          <cell r="Z19" t="str">
            <v>鹿児島銀行</v>
          </cell>
          <cell r="AA19" t="str">
            <v>みずほ通</v>
          </cell>
          <cell r="AB19" t="str">
            <v>101-0000014</v>
          </cell>
          <cell r="AG19">
            <v>42005</v>
          </cell>
          <cell r="AK19">
            <v>40269</v>
          </cell>
          <cell r="AN19" t="str">
            <v/>
          </cell>
          <cell r="AO19" t="str">
            <v/>
          </cell>
          <cell r="AP19" t="str">
            <v/>
          </cell>
          <cell r="AQ19" t="str">
            <v/>
          </cell>
          <cell r="BB19">
            <v>32599</v>
          </cell>
        </row>
        <row r="20">
          <cell r="B20">
            <v>15</v>
          </cell>
          <cell r="C20">
            <v>1</v>
          </cell>
          <cell r="D20" t="str">
            <v>0</v>
          </cell>
          <cell r="E20" t="str">
            <v>2-</v>
          </cell>
          <cell r="F20" t="str">
            <v>112</v>
          </cell>
          <cell r="G20" t="str">
            <v>教諭</v>
          </cell>
          <cell r="H20" t="str">
            <v>黒板　芥子</v>
          </cell>
          <cell r="I20" t="str">
            <v>ｺｸﾊﾞﾝ　ｹｼｺ</v>
          </cell>
          <cell r="J20" t="str">
            <v>鹿児島市天文館15丁目</v>
          </cell>
          <cell r="K20" t="str">
            <v>1-15</v>
          </cell>
          <cell r="L20" t="str">
            <v>天文館15</v>
          </cell>
          <cell r="M20">
            <v>123470</v>
          </cell>
          <cell r="N20" t="str">
            <v>899-1015</v>
          </cell>
          <cell r="O20" t="str">
            <v>099</v>
          </cell>
          <cell r="P20" t="str">
            <v>123</v>
          </cell>
          <cell r="Q20" t="str">
            <v>0015</v>
          </cell>
          <cell r="Y20" t="str">
            <v>070123470</v>
          </cell>
          <cell r="Z20" t="str">
            <v>鹿児島銀行</v>
          </cell>
          <cell r="AA20" t="str">
            <v>みずほ通</v>
          </cell>
          <cell r="AB20" t="str">
            <v>101-0000015</v>
          </cell>
          <cell r="AG20">
            <v>42005</v>
          </cell>
          <cell r="AK20">
            <v>40269</v>
          </cell>
          <cell r="AN20" t="str">
            <v/>
          </cell>
          <cell r="AO20" t="str">
            <v/>
          </cell>
          <cell r="AP20" t="str">
            <v/>
          </cell>
          <cell r="AQ20" t="str">
            <v/>
          </cell>
          <cell r="BB20">
            <v>32234</v>
          </cell>
        </row>
        <row r="21">
          <cell r="B21">
            <v>16</v>
          </cell>
          <cell r="C21">
            <v>1</v>
          </cell>
          <cell r="D21" t="str">
            <v>0</v>
          </cell>
          <cell r="E21" t="str">
            <v>2-</v>
          </cell>
          <cell r="F21" t="str">
            <v>124</v>
          </cell>
          <cell r="G21" t="str">
            <v>教諭</v>
          </cell>
          <cell r="H21" t="str">
            <v>十島　三島子</v>
          </cell>
          <cell r="I21" t="str">
            <v>ﾄｼﾏ ﾐｼﾏｺ</v>
          </cell>
          <cell r="J21" t="str">
            <v>鹿児島市天文館16丁目</v>
          </cell>
          <cell r="K21" t="str">
            <v>1-16</v>
          </cell>
          <cell r="L21" t="str">
            <v>天文館16</v>
          </cell>
          <cell r="M21">
            <v>123471</v>
          </cell>
          <cell r="N21" t="str">
            <v>899-1016</v>
          </cell>
          <cell r="O21" t="str">
            <v>099</v>
          </cell>
          <cell r="P21" t="str">
            <v>123</v>
          </cell>
          <cell r="Q21" t="str">
            <v>0016</v>
          </cell>
          <cell r="Y21" t="str">
            <v>070123471</v>
          </cell>
          <cell r="Z21" t="str">
            <v>鹿児島銀行</v>
          </cell>
          <cell r="AA21" t="str">
            <v>みずほ通</v>
          </cell>
          <cell r="AB21" t="str">
            <v>101-0000016</v>
          </cell>
          <cell r="AG21">
            <v>42005</v>
          </cell>
          <cell r="AK21">
            <v>40269</v>
          </cell>
          <cell r="AN21" t="str">
            <v/>
          </cell>
          <cell r="AO21" t="str">
            <v/>
          </cell>
          <cell r="AP21" t="str">
            <v/>
          </cell>
          <cell r="AQ21" t="str">
            <v/>
          </cell>
          <cell r="BB21">
            <v>32599</v>
          </cell>
        </row>
        <row r="22">
          <cell r="B22">
            <v>17</v>
          </cell>
          <cell r="C22">
            <v>1</v>
          </cell>
          <cell r="D22" t="str">
            <v>0</v>
          </cell>
          <cell r="E22" t="str">
            <v>2-</v>
          </cell>
          <cell r="F22" t="str">
            <v>087</v>
          </cell>
          <cell r="G22" t="str">
            <v>教諭</v>
          </cell>
          <cell r="H22" t="str">
            <v>第発　無宇舞</v>
          </cell>
          <cell r="I22" t="str">
            <v>ﾀﾞｲﾊﾂ　ﾑｳﾌﾞ</v>
          </cell>
          <cell r="J22" t="str">
            <v>鹿児島市天文館17丁目</v>
          </cell>
          <cell r="K22" t="str">
            <v>1-17</v>
          </cell>
          <cell r="L22" t="str">
            <v>天文館17</v>
          </cell>
          <cell r="M22">
            <v>123472</v>
          </cell>
          <cell r="N22" t="str">
            <v>899-1017</v>
          </cell>
          <cell r="O22" t="str">
            <v>099</v>
          </cell>
          <cell r="P22" t="str">
            <v>123</v>
          </cell>
          <cell r="Q22" t="str">
            <v>0017</v>
          </cell>
          <cell r="Y22" t="str">
            <v>070123472</v>
          </cell>
          <cell r="Z22" t="str">
            <v>鹿児島銀行</v>
          </cell>
          <cell r="AA22" t="str">
            <v>みずほ通</v>
          </cell>
          <cell r="AB22" t="str">
            <v>101-0000017</v>
          </cell>
          <cell r="AG22">
            <v>42005</v>
          </cell>
          <cell r="AK22">
            <v>40269</v>
          </cell>
          <cell r="AN22" t="str">
            <v/>
          </cell>
          <cell r="AO22" t="str">
            <v/>
          </cell>
          <cell r="AP22" t="str">
            <v/>
          </cell>
          <cell r="AQ22" t="str">
            <v/>
          </cell>
          <cell r="BB22">
            <v>32599</v>
          </cell>
        </row>
        <row r="23">
          <cell r="B23">
            <v>18</v>
          </cell>
          <cell r="C23">
            <v>1</v>
          </cell>
          <cell r="D23" t="str">
            <v>0</v>
          </cell>
          <cell r="E23" t="str">
            <v>2-</v>
          </cell>
          <cell r="F23" t="str">
            <v>063</v>
          </cell>
          <cell r="G23" t="str">
            <v>教諭</v>
          </cell>
          <cell r="H23" t="str">
            <v>本田　志美久</v>
          </cell>
          <cell r="I23" t="str">
            <v>ﾎﾝﾀﾞ　ｼﾋﾞｯｸ</v>
          </cell>
          <cell r="J23" t="str">
            <v>鹿児島市天文館18丁目</v>
          </cell>
          <cell r="K23" t="str">
            <v>1-18</v>
          </cell>
          <cell r="L23" t="str">
            <v>天文館18</v>
          </cell>
          <cell r="M23">
            <v>123473</v>
          </cell>
          <cell r="N23" t="str">
            <v>899-1018</v>
          </cell>
          <cell r="O23" t="str">
            <v>099</v>
          </cell>
          <cell r="P23" t="str">
            <v>123</v>
          </cell>
          <cell r="Q23" t="str">
            <v>0018</v>
          </cell>
          <cell r="Y23" t="str">
            <v>070123473</v>
          </cell>
          <cell r="Z23" t="str">
            <v>鹿児島銀行</v>
          </cell>
          <cell r="AA23" t="str">
            <v>みずほ通</v>
          </cell>
          <cell r="AB23" t="str">
            <v>101-0000018</v>
          </cell>
          <cell r="AG23">
            <v>42005</v>
          </cell>
          <cell r="AK23">
            <v>40269</v>
          </cell>
          <cell r="AN23" t="str">
            <v/>
          </cell>
          <cell r="AO23" t="str">
            <v/>
          </cell>
          <cell r="AP23" t="str">
            <v/>
          </cell>
          <cell r="AQ23" t="str">
            <v/>
          </cell>
          <cell r="BB23">
            <v>33329</v>
          </cell>
        </row>
        <row r="24">
          <cell r="B24">
            <v>19</v>
          </cell>
          <cell r="C24">
            <v>1</v>
          </cell>
          <cell r="D24" t="str">
            <v>0</v>
          </cell>
          <cell r="E24" t="str">
            <v>2-</v>
          </cell>
          <cell r="F24" t="str">
            <v>113</v>
          </cell>
          <cell r="G24" t="str">
            <v>教諭</v>
          </cell>
          <cell r="H24" t="str">
            <v>鈴鹿　作亜基斗</v>
          </cell>
          <cell r="I24" t="str">
            <v>ｽｽﾞｶ　ｻｱｷｯﾄ</v>
          </cell>
          <cell r="J24" t="str">
            <v>鹿児島市天文館19丁目</v>
          </cell>
          <cell r="K24" t="str">
            <v>1-19</v>
          </cell>
          <cell r="L24" t="str">
            <v>天文館19</v>
          </cell>
          <cell r="M24">
            <v>123474</v>
          </cell>
          <cell r="N24" t="str">
            <v>899-1019</v>
          </cell>
          <cell r="O24" t="str">
            <v>099</v>
          </cell>
          <cell r="P24" t="str">
            <v>123</v>
          </cell>
          <cell r="Q24" t="str">
            <v>0019</v>
          </cell>
          <cell r="Y24" t="str">
            <v>070123474</v>
          </cell>
          <cell r="Z24" t="str">
            <v>鹿児島銀行</v>
          </cell>
          <cell r="AA24" t="str">
            <v>みずほ通</v>
          </cell>
          <cell r="AB24" t="str">
            <v>101-0000019</v>
          </cell>
          <cell r="AG24">
            <v>42005</v>
          </cell>
          <cell r="AK24">
            <v>40269</v>
          </cell>
          <cell r="AN24" t="str">
            <v/>
          </cell>
          <cell r="AO24" t="str">
            <v/>
          </cell>
          <cell r="AP24" t="str">
            <v/>
          </cell>
          <cell r="AQ24" t="str">
            <v/>
          </cell>
          <cell r="BB24">
            <v>34060</v>
          </cell>
        </row>
        <row r="25">
          <cell r="B25">
            <v>20</v>
          </cell>
          <cell r="C25">
            <v>1</v>
          </cell>
          <cell r="D25" t="str">
            <v>0</v>
          </cell>
          <cell r="E25" t="str">
            <v>2-</v>
          </cell>
          <cell r="F25" t="str">
            <v>088</v>
          </cell>
          <cell r="G25" t="str">
            <v>教諭</v>
          </cell>
          <cell r="H25" t="str">
            <v>九州　男児</v>
          </cell>
          <cell r="I25" t="str">
            <v>ｷｭｳｼｭｳ　ﾀﾞﾝｼﾞ</v>
          </cell>
          <cell r="J25" t="str">
            <v>鹿児島市天文館20丁目</v>
          </cell>
          <cell r="K25" t="str">
            <v>1-20</v>
          </cell>
          <cell r="L25" t="str">
            <v>天文館20</v>
          </cell>
          <cell r="M25">
            <v>123475</v>
          </cell>
          <cell r="N25" t="str">
            <v>899-1020</v>
          </cell>
          <cell r="O25" t="str">
            <v>099</v>
          </cell>
          <cell r="P25" t="str">
            <v>123</v>
          </cell>
          <cell r="Q25" t="str">
            <v>0020</v>
          </cell>
          <cell r="Y25" t="str">
            <v>070123475</v>
          </cell>
          <cell r="Z25" t="str">
            <v>鹿児島銀行</v>
          </cell>
          <cell r="AA25" t="str">
            <v>みずほ通</v>
          </cell>
          <cell r="AB25" t="str">
            <v>101-0000020</v>
          </cell>
          <cell r="AG25">
            <v>42005</v>
          </cell>
          <cell r="AK25">
            <v>40269</v>
          </cell>
          <cell r="AN25" t="str">
            <v/>
          </cell>
          <cell r="AO25" t="str">
            <v/>
          </cell>
          <cell r="AP25" t="str">
            <v/>
          </cell>
          <cell r="AQ25" t="str">
            <v/>
          </cell>
          <cell r="BB25">
            <v>34790</v>
          </cell>
        </row>
        <row r="26">
          <cell r="B26">
            <v>21</v>
          </cell>
          <cell r="C26">
            <v>1</v>
          </cell>
          <cell r="D26" t="str">
            <v>0</v>
          </cell>
          <cell r="E26" t="str">
            <v>2-</v>
          </cell>
          <cell r="F26" t="str">
            <v>110</v>
          </cell>
          <cell r="G26" t="str">
            <v>教諭</v>
          </cell>
          <cell r="H26" t="str">
            <v>霧島　花子</v>
          </cell>
          <cell r="I26" t="str">
            <v>ｷﾘｼﾏ ﾊﾅｺ</v>
          </cell>
          <cell r="J26" t="str">
            <v>鹿児島市天文館21丁目</v>
          </cell>
          <cell r="K26" t="str">
            <v>1-21</v>
          </cell>
          <cell r="L26" t="str">
            <v>天文館21</v>
          </cell>
          <cell r="M26">
            <v>123476</v>
          </cell>
          <cell r="N26" t="str">
            <v>899-1021</v>
          </cell>
          <cell r="O26" t="str">
            <v>099</v>
          </cell>
          <cell r="P26" t="str">
            <v>123</v>
          </cell>
          <cell r="Q26" t="str">
            <v>0021</v>
          </cell>
          <cell r="Y26" t="str">
            <v>070123476</v>
          </cell>
          <cell r="Z26" t="str">
            <v>鹿児島銀行</v>
          </cell>
          <cell r="AA26" t="str">
            <v>みずほ通</v>
          </cell>
          <cell r="AB26" t="str">
            <v>101-0000021</v>
          </cell>
          <cell r="AG26">
            <v>42005</v>
          </cell>
          <cell r="AK26">
            <v>40269</v>
          </cell>
          <cell r="AN26" t="str">
            <v/>
          </cell>
          <cell r="AO26" t="str">
            <v/>
          </cell>
          <cell r="AP26" t="str">
            <v/>
          </cell>
          <cell r="AQ26" t="str">
            <v/>
          </cell>
          <cell r="BB26">
            <v>35521</v>
          </cell>
        </row>
        <row r="27">
          <cell r="B27">
            <v>22</v>
          </cell>
          <cell r="C27">
            <v>1</v>
          </cell>
          <cell r="D27" t="str">
            <v>0</v>
          </cell>
          <cell r="E27" t="str">
            <v>1-</v>
          </cell>
          <cell r="F27" t="str">
            <v>090</v>
          </cell>
          <cell r="G27" t="str">
            <v>講師</v>
          </cell>
          <cell r="H27" t="str">
            <v>志井間　日産</v>
          </cell>
          <cell r="I27" t="str">
            <v>ｼｲﾏ　ﾆｯｻﾝ</v>
          </cell>
          <cell r="J27" t="str">
            <v>鹿児島市天文館22丁目</v>
          </cell>
          <cell r="K27" t="str">
            <v>1-22</v>
          </cell>
          <cell r="L27" t="str">
            <v>天文館22</v>
          </cell>
          <cell r="M27">
            <v>123477</v>
          </cell>
          <cell r="N27" t="str">
            <v>899-1022</v>
          </cell>
          <cell r="O27" t="str">
            <v>099</v>
          </cell>
          <cell r="P27" t="str">
            <v>123</v>
          </cell>
          <cell r="Q27" t="str">
            <v>0022</v>
          </cell>
          <cell r="Y27" t="str">
            <v>070123477</v>
          </cell>
          <cell r="Z27" t="str">
            <v>鹿児島銀行</v>
          </cell>
          <cell r="AA27" t="str">
            <v>みずほ通</v>
          </cell>
          <cell r="AB27" t="str">
            <v>101-0000022</v>
          </cell>
          <cell r="AG27">
            <v>42005</v>
          </cell>
          <cell r="AK27">
            <v>40269</v>
          </cell>
          <cell r="AN27" t="str">
            <v/>
          </cell>
          <cell r="AO27" t="str">
            <v/>
          </cell>
          <cell r="AP27" t="str">
            <v/>
          </cell>
          <cell r="AQ27" t="str">
            <v/>
          </cell>
          <cell r="BB27">
            <v>37347</v>
          </cell>
        </row>
        <row r="28">
          <cell r="B28">
            <v>23</v>
          </cell>
          <cell r="C28">
            <v>1</v>
          </cell>
          <cell r="D28" t="str">
            <v>0</v>
          </cell>
          <cell r="E28" t="str">
            <v>1-</v>
          </cell>
          <cell r="F28" t="str">
            <v>095</v>
          </cell>
          <cell r="G28" t="str">
            <v>講師</v>
          </cell>
          <cell r="H28" t="str">
            <v>搾　須々木</v>
          </cell>
          <cell r="I28" t="str">
            <v>ｼﾎﾞﾚｲ　ｽｽﾞｷ</v>
          </cell>
          <cell r="J28" t="str">
            <v>鹿児島市天文館23丁目</v>
          </cell>
          <cell r="K28" t="str">
            <v>1-23</v>
          </cell>
          <cell r="L28" t="str">
            <v>天文館23</v>
          </cell>
          <cell r="M28">
            <v>123478</v>
          </cell>
          <cell r="N28" t="str">
            <v>899-1023</v>
          </cell>
          <cell r="O28" t="str">
            <v>099</v>
          </cell>
          <cell r="P28" t="str">
            <v>123</v>
          </cell>
          <cell r="Q28" t="str">
            <v>0023</v>
          </cell>
          <cell r="Y28" t="str">
            <v>070123478</v>
          </cell>
          <cell r="Z28" t="str">
            <v>鹿児島銀行</v>
          </cell>
          <cell r="AA28" t="str">
            <v>みずほ通</v>
          </cell>
          <cell r="AB28" t="str">
            <v>101-0000023</v>
          </cell>
          <cell r="AG28">
            <v>42005</v>
          </cell>
          <cell r="AK28">
            <v>40269</v>
          </cell>
          <cell r="AN28" t="str">
            <v/>
          </cell>
          <cell r="AO28" t="str">
            <v/>
          </cell>
          <cell r="AP28" t="str">
            <v/>
          </cell>
          <cell r="AQ28" t="str">
            <v/>
          </cell>
          <cell r="BB28">
            <v>36617</v>
          </cell>
        </row>
        <row r="29">
          <cell r="B29">
            <v>24</v>
          </cell>
          <cell r="C29">
            <v>1</v>
          </cell>
          <cell r="D29" t="str">
            <v>0</v>
          </cell>
          <cell r="E29" t="str">
            <v>1-</v>
          </cell>
          <cell r="F29" t="str">
            <v>111</v>
          </cell>
          <cell r="G29" t="str">
            <v>講師</v>
          </cell>
          <cell r="H29" t="str">
            <v>西郷　吉之助</v>
          </cell>
          <cell r="I29" t="str">
            <v>ｻｲｺﾞｳ ｷﾁﾉｽｹ</v>
          </cell>
          <cell r="J29" t="str">
            <v>鹿児島市天文館24丁目</v>
          </cell>
          <cell r="K29" t="str">
            <v>1-24</v>
          </cell>
          <cell r="L29" t="str">
            <v>天文館24</v>
          </cell>
          <cell r="M29">
            <v>123479</v>
          </cell>
          <cell r="N29" t="str">
            <v>899-1024</v>
          </cell>
          <cell r="O29" t="str">
            <v>099</v>
          </cell>
          <cell r="P29" t="str">
            <v>123</v>
          </cell>
          <cell r="Q29" t="str">
            <v>0024</v>
          </cell>
          <cell r="Y29" t="str">
            <v>070123479</v>
          </cell>
          <cell r="Z29" t="str">
            <v>鹿児島銀行</v>
          </cell>
          <cell r="AA29" t="str">
            <v>みずほ通</v>
          </cell>
          <cell r="AB29" t="str">
            <v>101-0000024</v>
          </cell>
          <cell r="AG29">
            <v>42005</v>
          </cell>
          <cell r="AK29">
            <v>40269</v>
          </cell>
          <cell r="AN29" t="str">
            <v/>
          </cell>
          <cell r="AO29" t="str">
            <v/>
          </cell>
          <cell r="AP29" t="str">
            <v/>
          </cell>
          <cell r="AQ29" t="str">
            <v/>
          </cell>
          <cell r="BB29">
            <v>38443</v>
          </cell>
        </row>
        <row r="30">
          <cell r="B30">
            <v>25</v>
          </cell>
          <cell r="C30">
            <v>1</v>
          </cell>
          <cell r="D30" t="str">
            <v>0</v>
          </cell>
          <cell r="E30" t="str">
            <v>2-</v>
          </cell>
          <cell r="F30" t="str">
            <v>035</v>
          </cell>
          <cell r="G30" t="str">
            <v>教諭</v>
          </cell>
          <cell r="H30" t="str">
            <v>坂上　二郎</v>
          </cell>
          <cell r="I30" t="str">
            <v>ｻｶｶﾞﾐ ｼﾞﾛｳ</v>
          </cell>
          <cell r="J30" t="str">
            <v>鹿児島市天文館25丁目</v>
          </cell>
          <cell r="K30" t="str">
            <v>1-25</v>
          </cell>
          <cell r="L30" t="str">
            <v>天文館25</v>
          </cell>
          <cell r="M30">
            <v>123480</v>
          </cell>
          <cell r="N30" t="str">
            <v>899-1025</v>
          </cell>
          <cell r="O30" t="str">
            <v>099</v>
          </cell>
          <cell r="P30" t="str">
            <v>123</v>
          </cell>
          <cell r="Q30" t="str">
            <v>0025</v>
          </cell>
          <cell r="Y30" t="str">
            <v>070123480</v>
          </cell>
          <cell r="Z30" t="str">
            <v>鹿児島銀行</v>
          </cell>
          <cell r="AA30" t="str">
            <v>みずほ通</v>
          </cell>
          <cell r="AB30" t="str">
            <v>101-0000025</v>
          </cell>
          <cell r="AG30">
            <v>42005</v>
          </cell>
          <cell r="AK30">
            <v>40269</v>
          </cell>
          <cell r="AN30" t="str">
            <v/>
          </cell>
          <cell r="AO30" t="str">
            <v/>
          </cell>
          <cell r="AP30" t="str">
            <v/>
          </cell>
          <cell r="AQ30" t="str">
            <v/>
          </cell>
          <cell r="BB30">
            <v>35521</v>
          </cell>
        </row>
        <row r="31">
          <cell r="B31">
            <v>26</v>
          </cell>
          <cell r="C31">
            <v>1</v>
          </cell>
          <cell r="D31" t="str">
            <v>0</v>
          </cell>
          <cell r="E31" t="str">
            <v>2-</v>
          </cell>
          <cell r="F31" t="str">
            <v>051</v>
          </cell>
          <cell r="G31" t="str">
            <v>教諭</v>
          </cell>
          <cell r="H31" t="str">
            <v>西郷　輝彦</v>
          </cell>
          <cell r="I31" t="str">
            <v>ｻｲｺﾞｳ ﾃﾙﾋｺ</v>
          </cell>
          <cell r="J31" t="str">
            <v>鹿児島市天文館26丁目</v>
          </cell>
          <cell r="K31" t="str">
            <v>1-26</v>
          </cell>
          <cell r="L31" t="str">
            <v>天文館26</v>
          </cell>
          <cell r="M31">
            <v>123481</v>
          </cell>
          <cell r="N31" t="str">
            <v>899-1026</v>
          </cell>
          <cell r="O31" t="str">
            <v>099</v>
          </cell>
          <cell r="P31" t="str">
            <v>123</v>
          </cell>
          <cell r="Q31" t="str">
            <v>0026</v>
          </cell>
          <cell r="Y31" t="str">
            <v>070123481</v>
          </cell>
          <cell r="Z31" t="str">
            <v>鹿児島銀行</v>
          </cell>
          <cell r="AA31" t="str">
            <v>みずほ通</v>
          </cell>
          <cell r="AB31" t="str">
            <v>101-0000026</v>
          </cell>
          <cell r="AG31">
            <v>42005</v>
          </cell>
          <cell r="AK31">
            <v>40269</v>
          </cell>
          <cell r="AN31" t="str">
            <v/>
          </cell>
          <cell r="AO31" t="str">
            <v/>
          </cell>
          <cell r="AP31" t="str">
            <v/>
          </cell>
          <cell r="AQ31" t="str">
            <v/>
          </cell>
          <cell r="BB31">
            <v>35521</v>
          </cell>
        </row>
        <row r="32">
          <cell r="B32">
            <v>27</v>
          </cell>
          <cell r="C32">
            <v>1</v>
          </cell>
          <cell r="D32" t="str">
            <v>0</v>
          </cell>
          <cell r="E32" t="str">
            <v>2-</v>
          </cell>
          <cell r="F32" t="str">
            <v>028</v>
          </cell>
          <cell r="G32" t="str">
            <v>教諭</v>
          </cell>
          <cell r="H32" t="str">
            <v>長渕　剛</v>
          </cell>
          <cell r="I32" t="str">
            <v>ﾅｶﾞﾌﾞﾁ ﾂﾖｼ</v>
          </cell>
          <cell r="J32" t="str">
            <v>鹿児島市天文館27丁目</v>
          </cell>
          <cell r="K32" t="str">
            <v>1-27</v>
          </cell>
          <cell r="L32" t="str">
            <v>天文館27</v>
          </cell>
          <cell r="M32">
            <v>123482</v>
          </cell>
          <cell r="N32" t="str">
            <v>899-1027</v>
          </cell>
          <cell r="O32" t="str">
            <v>099</v>
          </cell>
          <cell r="P32" t="str">
            <v>123</v>
          </cell>
          <cell r="Q32" t="str">
            <v>0027</v>
          </cell>
          <cell r="Y32" t="str">
            <v>070123482</v>
          </cell>
          <cell r="Z32" t="str">
            <v>鹿児島銀行</v>
          </cell>
          <cell r="AA32" t="str">
            <v>みずほ通</v>
          </cell>
          <cell r="AB32" t="str">
            <v>101-0000027</v>
          </cell>
          <cell r="AG32">
            <v>42005</v>
          </cell>
          <cell r="AK32">
            <v>40269</v>
          </cell>
          <cell r="AN32" t="str">
            <v/>
          </cell>
          <cell r="AO32" t="str">
            <v/>
          </cell>
          <cell r="AP32" t="str">
            <v/>
          </cell>
          <cell r="AQ32" t="str">
            <v/>
          </cell>
          <cell r="BB32">
            <v>39539</v>
          </cell>
        </row>
        <row r="33">
          <cell r="B33">
            <v>28</v>
          </cell>
          <cell r="C33">
            <v>1</v>
          </cell>
          <cell r="D33" t="str">
            <v>0</v>
          </cell>
          <cell r="E33" t="str">
            <v>2-</v>
          </cell>
          <cell r="F33" t="str">
            <v>053</v>
          </cell>
          <cell r="G33" t="str">
            <v>教諭</v>
          </cell>
          <cell r="H33" t="str">
            <v>吉田　拓郎</v>
          </cell>
          <cell r="I33" t="str">
            <v>ﾖｼﾀﾞ ﾀｸﾛｳ</v>
          </cell>
          <cell r="J33" t="str">
            <v>鹿児島市天文館28丁目</v>
          </cell>
          <cell r="K33" t="str">
            <v>1-28</v>
          </cell>
          <cell r="L33" t="str">
            <v>天文館28</v>
          </cell>
          <cell r="M33">
            <v>123483</v>
          </cell>
          <cell r="N33" t="str">
            <v>899-1028</v>
          </cell>
          <cell r="O33" t="str">
            <v>099</v>
          </cell>
          <cell r="P33" t="str">
            <v>123</v>
          </cell>
          <cell r="Q33" t="str">
            <v>0028</v>
          </cell>
          <cell r="Y33" t="str">
            <v>070123483</v>
          </cell>
          <cell r="Z33" t="str">
            <v>鹿児島銀行</v>
          </cell>
          <cell r="AA33" t="str">
            <v>みずほ通</v>
          </cell>
          <cell r="AB33" t="str">
            <v>101-0000028</v>
          </cell>
          <cell r="AG33">
            <v>42005</v>
          </cell>
          <cell r="AK33">
            <v>40269</v>
          </cell>
          <cell r="AN33" t="str">
            <v/>
          </cell>
          <cell r="AO33" t="str">
            <v/>
          </cell>
          <cell r="AP33" t="str">
            <v/>
          </cell>
          <cell r="AQ33" t="str">
            <v/>
          </cell>
          <cell r="BB33">
            <v>40634</v>
          </cell>
        </row>
        <row r="34">
          <cell r="B34">
            <v>29</v>
          </cell>
          <cell r="C34">
            <v>1</v>
          </cell>
          <cell r="D34" t="str">
            <v>0</v>
          </cell>
          <cell r="E34" t="str">
            <v>2-</v>
          </cell>
          <cell r="F34" t="str">
            <v>045</v>
          </cell>
          <cell r="G34" t="str">
            <v>教諭</v>
          </cell>
          <cell r="H34" t="str">
            <v>曾木　滝子</v>
          </cell>
          <cell r="I34" t="str">
            <v>ｿｷﾞﾉ　ﾀｷｺ</v>
          </cell>
          <cell r="J34" t="str">
            <v>鹿児島市天文館29丁目</v>
          </cell>
          <cell r="K34" t="str">
            <v>1-29</v>
          </cell>
          <cell r="L34" t="str">
            <v>天文館29</v>
          </cell>
          <cell r="M34">
            <v>123484</v>
          </cell>
          <cell r="N34" t="str">
            <v>899-1029</v>
          </cell>
          <cell r="O34" t="str">
            <v>099</v>
          </cell>
          <cell r="P34" t="str">
            <v>123</v>
          </cell>
          <cell r="Q34" t="str">
            <v>0029</v>
          </cell>
          <cell r="Y34" t="str">
            <v>070123484</v>
          </cell>
          <cell r="Z34" t="str">
            <v>鹿児島銀行</v>
          </cell>
          <cell r="AA34" t="str">
            <v>みずほ通</v>
          </cell>
          <cell r="AB34" t="str">
            <v>101-0000029</v>
          </cell>
          <cell r="AG34">
            <v>42005</v>
          </cell>
          <cell r="AK34">
            <v>40269</v>
          </cell>
          <cell r="AN34" t="str">
            <v/>
          </cell>
          <cell r="AO34" t="str">
            <v/>
          </cell>
          <cell r="AP34" t="str">
            <v/>
          </cell>
          <cell r="AQ34" t="str">
            <v/>
          </cell>
          <cell r="BB34">
            <v>41365</v>
          </cell>
        </row>
        <row r="35">
          <cell r="B35">
            <v>30</v>
          </cell>
          <cell r="C35">
            <v>1</v>
          </cell>
          <cell r="D35" t="str">
            <v>0</v>
          </cell>
          <cell r="E35" t="str">
            <v>2-</v>
          </cell>
          <cell r="F35" t="str">
            <v>044</v>
          </cell>
          <cell r="G35" t="str">
            <v>教諭</v>
          </cell>
          <cell r="H35" t="str">
            <v>志布志　太陽</v>
          </cell>
          <cell r="I35" t="str">
            <v>ｼﾌﾞｼ ﾀｲﾖｳ</v>
          </cell>
          <cell r="J35" t="str">
            <v>鹿児島市天文館30丁目</v>
          </cell>
          <cell r="K35" t="str">
            <v>1-30</v>
          </cell>
          <cell r="L35" t="str">
            <v>天文館30</v>
          </cell>
          <cell r="M35">
            <v>123485</v>
          </cell>
          <cell r="N35" t="str">
            <v>899-1030</v>
          </cell>
          <cell r="O35" t="str">
            <v>099</v>
          </cell>
          <cell r="P35" t="str">
            <v>123</v>
          </cell>
          <cell r="Q35" t="str">
            <v>0030</v>
          </cell>
          <cell r="Y35" t="str">
            <v>070123485</v>
          </cell>
          <cell r="Z35" t="str">
            <v>鹿児島銀行</v>
          </cell>
          <cell r="AA35" t="str">
            <v>みずほ通</v>
          </cell>
          <cell r="AB35" t="str">
            <v>101-0000030</v>
          </cell>
          <cell r="AG35">
            <v>42005</v>
          </cell>
          <cell r="AK35">
            <v>40269</v>
          </cell>
          <cell r="AN35" t="str">
            <v/>
          </cell>
          <cell r="AO35" t="str">
            <v/>
          </cell>
          <cell r="AP35" t="str">
            <v/>
          </cell>
          <cell r="AQ35" t="str">
            <v/>
          </cell>
          <cell r="BB35">
            <v>41368</v>
          </cell>
        </row>
        <row r="36">
          <cell r="B36">
            <v>31</v>
          </cell>
          <cell r="C36">
            <v>1</v>
          </cell>
          <cell r="D36" t="str">
            <v>0</v>
          </cell>
          <cell r="E36" t="str">
            <v>2-</v>
          </cell>
          <cell r="F36" t="str">
            <v>045</v>
          </cell>
          <cell r="G36" t="str">
            <v>教諭</v>
          </cell>
          <cell r="H36" t="str">
            <v>夕焼　小焼</v>
          </cell>
          <cell r="I36" t="str">
            <v>ﾕｳﾔｹ ｺﾔｹ</v>
          </cell>
          <cell r="J36" t="str">
            <v>鹿児島市天文館31丁目</v>
          </cell>
          <cell r="K36" t="str">
            <v>1-31</v>
          </cell>
          <cell r="L36" t="str">
            <v>天文館31</v>
          </cell>
          <cell r="M36">
            <v>123486</v>
          </cell>
          <cell r="N36" t="str">
            <v>899-1031</v>
          </cell>
          <cell r="O36" t="str">
            <v>099</v>
          </cell>
          <cell r="P36" t="str">
            <v>123</v>
          </cell>
          <cell r="Q36" t="str">
            <v>0031</v>
          </cell>
          <cell r="R36" t="str">
            <v>産休</v>
          </cell>
          <cell r="Y36" t="str">
            <v>070123486</v>
          </cell>
          <cell r="Z36" t="str">
            <v>鹿児島銀行</v>
          </cell>
          <cell r="AA36" t="str">
            <v>みずほ通</v>
          </cell>
          <cell r="AB36" t="str">
            <v>101-0000031</v>
          </cell>
          <cell r="AG36">
            <v>42005</v>
          </cell>
          <cell r="AK36">
            <v>40269</v>
          </cell>
          <cell r="AL36">
            <v>40590</v>
          </cell>
          <cell r="AN36">
            <v>40535</v>
          </cell>
          <cell r="AO36" t="str">
            <v/>
          </cell>
          <cell r="AP36" t="str">
            <v/>
          </cell>
          <cell r="AQ36" t="str">
            <v/>
          </cell>
          <cell r="AR36">
            <v>40999</v>
          </cell>
          <cell r="BB36">
            <v>41372</v>
          </cell>
        </row>
        <row r="37">
          <cell r="B37">
            <v>32</v>
          </cell>
          <cell r="C37">
            <v>1</v>
          </cell>
          <cell r="D37" t="str">
            <v>0</v>
          </cell>
          <cell r="E37" t="str">
            <v>2-</v>
          </cell>
          <cell r="F37" t="str">
            <v>073</v>
          </cell>
          <cell r="G37" t="str">
            <v>教諭</v>
          </cell>
          <cell r="H37" t="str">
            <v>太平　洋子</v>
          </cell>
          <cell r="I37" t="str">
            <v>ﾀｲﾍｲ　ﾖｳｺ</v>
          </cell>
          <cell r="J37" t="str">
            <v>鹿児島市天文館32丁目</v>
          </cell>
          <cell r="K37" t="str">
            <v>1-32</v>
          </cell>
          <cell r="L37" t="str">
            <v>天文館32</v>
          </cell>
          <cell r="M37">
            <v>123487</v>
          </cell>
          <cell r="N37" t="str">
            <v>899-1032</v>
          </cell>
          <cell r="O37" t="str">
            <v>099</v>
          </cell>
          <cell r="P37" t="str">
            <v>123</v>
          </cell>
          <cell r="Q37" t="str">
            <v>0032</v>
          </cell>
          <cell r="R37" t="str">
            <v>育休</v>
          </cell>
          <cell r="Y37" t="str">
            <v>070123487</v>
          </cell>
          <cell r="Z37" t="str">
            <v>鹿児島銀行</v>
          </cell>
          <cell r="AA37" t="str">
            <v>みずほ通</v>
          </cell>
          <cell r="AB37" t="str">
            <v>101-0000032</v>
          </cell>
          <cell r="AG37">
            <v>42005</v>
          </cell>
          <cell r="AH37">
            <v>285376</v>
          </cell>
          <cell r="AK37">
            <v>40270</v>
          </cell>
          <cell r="AL37">
            <v>40344</v>
          </cell>
          <cell r="AM37">
            <v>40342</v>
          </cell>
          <cell r="AN37">
            <v>40289</v>
          </cell>
          <cell r="AO37">
            <v>40398</v>
          </cell>
          <cell r="AP37">
            <v>40399</v>
          </cell>
          <cell r="AQ37">
            <v>40706</v>
          </cell>
          <cell r="AR37">
            <v>41364</v>
          </cell>
          <cell r="BB37">
            <v>41365</v>
          </cell>
          <cell r="BC37">
            <v>269310</v>
          </cell>
        </row>
        <row r="38">
          <cell r="B38">
            <v>33</v>
          </cell>
          <cell r="Y38" t="str">
            <v/>
          </cell>
          <cell r="AN38" t="str">
            <v/>
          </cell>
          <cell r="AO38" t="str">
            <v/>
          </cell>
          <cell r="AP38" t="str">
            <v/>
          </cell>
          <cell r="AQ38" t="str">
            <v/>
          </cell>
        </row>
        <row r="39">
          <cell r="B39">
            <v>34</v>
          </cell>
          <cell r="Y39" t="str">
            <v/>
          </cell>
          <cell r="AN39" t="str">
            <v/>
          </cell>
          <cell r="AO39" t="str">
            <v/>
          </cell>
          <cell r="AP39" t="str">
            <v/>
          </cell>
          <cell r="AQ39" t="str">
            <v/>
          </cell>
        </row>
        <row r="40">
          <cell r="B40">
            <v>35</v>
          </cell>
          <cell r="Y40" t="str">
            <v/>
          </cell>
          <cell r="AN40" t="str">
            <v/>
          </cell>
          <cell r="AO40" t="str">
            <v/>
          </cell>
          <cell r="AP40" t="str">
            <v/>
          </cell>
          <cell r="AQ40" t="str">
            <v/>
          </cell>
        </row>
        <row r="41">
          <cell r="B41">
            <v>36</v>
          </cell>
          <cell r="Y41" t="str">
            <v/>
          </cell>
          <cell r="AN41" t="str">
            <v/>
          </cell>
          <cell r="AO41" t="str">
            <v/>
          </cell>
          <cell r="AP41" t="str">
            <v/>
          </cell>
          <cell r="AQ41" t="str">
            <v/>
          </cell>
        </row>
        <row r="42">
          <cell r="B42">
            <v>37</v>
          </cell>
          <cell r="Y42" t="str">
            <v/>
          </cell>
          <cell r="AN42" t="str">
            <v/>
          </cell>
          <cell r="AO42" t="str">
            <v/>
          </cell>
          <cell r="AP42" t="str">
            <v/>
          </cell>
          <cell r="AQ42" t="str">
            <v/>
          </cell>
        </row>
        <row r="43">
          <cell r="B43">
            <v>38</v>
          </cell>
          <cell r="Y43" t="str">
            <v/>
          </cell>
          <cell r="AN43" t="str">
            <v/>
          </cell>
          <cell r="AO43" t="str">
            <v/>
          </cell>
          <cell r="AP43" t="str">
            <v/>
          </cell>
          <cell r="AQ43" t="str">
            <v/>
          </cell>
        </row>
        <row r="44">
          <cell r="B44">
            <v>39</v>
          </cell>
          <cell r="Y44" t="str">
            <v/>
          </cell>
          <cell r="AN44" t="str">
            <v/>
          </cell>
          <cell r="AO44" t="str">
            <v/>
          </cell>
          <cell r="AP44" t="str">
            <v/>
          </cell>
          <cell r="AQ44" t="str">
            <v/>
          </cell>
        </row>
        <row r="45">
          <cell r="B45">
            <v>40</v>
          </cell>
          <cell r="Y45" t="str">
            <v/>
          </cell>
          <cell r="AN45" t="str">
            <v/>
          </cell>
          <cell r="AO45" t="str">
            <v/>
          </cell>
          <cell r="AP45" t="str">
            <v/>
          </cell>
          <cell r="AQ45" t="str">
            <v/>
          </cell>
        </row>
        <row r="46">
          <cell r="B46">
            <v>41</v>
          </cell>
          <cell r="Y46" t="str">
            <v/>
          </cell>
          <cell r="AK46">
            <v>40269</v>
          </cell>
          <cell r="AN46" t="str">
            <v/>
          </cell>
          <cell r="AO46" t="str">
            <v/>
          </cell>
          <cell r="AP46" t="str">
            <v/>
          </cell>
          <cell r="AQ46" t="str">
            <v/>
          </cell>
        </row>
        <row r="47">
          <cell r="B47">
            <v>42</v>
          </cell>
          <cell r="Y47" t="str">
            <v/>
          </cell>
          <cell r="AN47" t="str">
            <v/>
          </cell>
          <cell r="AO47" t="str">
            <v/>
          </cell>
          <cell r="AP47" t="str">
            <v/>
          </cell>
          <cell r="AQ47" t="str">
            <v/>
          </cell>
        </row>
        <row r="48">
          <cell r="B48">
            <v>43</v>
          </cell>
          <cell r="Y48" t="str">
            <v/>
          </cell>
          <cell r="AN48" t="str">
            <v/>
          </cell>
          <cell r="AO48" t="str">
            <v/>
          </cell>
          <cell r="AP48" t="str">
            <v/>
          </cell>
          <cell r="AQ48" t="str">
            <v/>
          </cell>
        </row>
        <row r="49">
          <cell r="B49">
            <v>44</v>
          </cell>
          <cell r="Y49" t="str">
            <v/>
          </cell>
          <cell r="AN49" t="str">
            <v/>
          </cell>
          <cell r="AO49" t="str">
            <v/>
          </cell>
          <cell r="AP49" t="str">
            <v/>
          </cell>
          <cell r="AQ49" t="str">
            <v/>
          </cell>
        </row>
        <row r="50">
          <cell r="B50">
            <v>45</v>
          </cell>
          <cell r="Y50" t="str">
            <v/>
          </cell>
          <cell r="AN50" t="str">
            <v/>
          </cell>
          <cell r="AO50" t="str">
            <v/>
          </cell>
          <cell r="AP50" t="str">
            <v/>
          </cell>
          <cell r="AQ50" t="str">
            <v/>
          </cell>
        </row>
        <row r="51">
          <cell r="B51">
            <v>46</v>
          </cell>
          <cell r="Y51" t="str">
            <v/>
          </cell>
          <cell r="AN51" t="str">
            <v/>
          </cell>
          <cell r="AO51" t="str">
            <v/>
          </cell>
          <cell r="AP51" t="str">
            <v/>
          </cell>
          <cell r="AQ51" t="str">
            <v/>
          </cell>
        </row>
        <row r="52">
          <cell r="B52">
            <v>47</v>
          </cell>
          <cell r="Y52" t="str">
            <v/>
          </cell>
          <cell r="AN52" t="str">
            <v/>
          </cell>
          <cell r="AO52" t="str">
            <v/>
          </cell>
          <cell r="AP52" t="str">
            <v/>
          </cell>
          <cell r="AQ52" t="str">
            <v/>
          </cell>
        </row>
        <row r="53">
          <cell r="B53">
            <v>48</v>
          </cell>
          <cell r="Y53" t="str">
            <v/>
          </cell>
          <cell r="AN53" t="str">
            <v/>
          </cell>
          <cell r="AO53" t="str">
            <v/>
          </cell>
          <cell r="AP53" t="str">
            <v/>
          </cell>
          <cell r="AQ53" t="str">
            <v/>
          </cell>
        </row>
        <row r="54">
          <cell r="B54">
            <v>49</v>
          </cell>
          <cell r="Y54" t="str">
            <v/>
          </cell>
          <cell r="AN54" t="str">
            <v/>
          </cell>
          <cell r="AO54" t="str">
            <v/>
          </cell>
          <cell r="AP54" t="str">
            <v/>
          </cell>
          <cell r="AQ54" t="str">
            <v/>
          </cell>
        </row>
        <row r="55">
          <cell r="B55">
            <v>50</v>
          </cell>
          <cell r="C55">
            <v>1</v>
          </cell>
          <cell r="D55" t="str">
            <v>0</v>
          </cell>
          <cell r="E55" t="str">
            <v>2-</v>
          </cell>
          <cell r="F55" t="str">
            <v>100</v>
          </cell>
          <cell r="G55" t="str">
            <v>教諭</v>
          </cell>
          <cell r="H55" t="str">
            <v>薩摩　隼人</v>
          </cell>
          <cell r="I55" t="str">
            <v>ｻﾂﾏ　ﾊﾔﾄ</v>
          </cell>
          <cell r="J55" t="str">
            <v>鹿児島市石灯籠</v>
          </cell>
          <cell r="K55" t="str">
            <v>1-2-3</v>
          </cell>
          <cell r="L55" t="str">
            <v>天文館</v>
          </cell>
          <cell r="M55">
            <v>123456</v>
          </cell>
          <cell r="N55" t="str">
            <v>890-5678</v>
          </cell>
          <cell r="O55" t="str">
            <v>099</v>
          </cell>
          <cell r="P55" t="str">
            <v>123</v>
          </cell>
          <cell r="Q55" t="str">
            <v>4567</v>
          </cell>
          <cell r="R55" t="str">
            <v>ｻﾝﾌﾟﾙ</v>
          </cell>
          <cell r="U55" t="str">
            <v>6主任</v>
          </cell>
          <cell r="Y55" t="str">
            <v>070123456</v>
          </cell>
          <cell r="Z55" t="str">
            <v>鹿児島銀行</v>
          </cell>
          <cell r="AA55" t="str">
            <v>みずほ通</v>
          </cell>
          <cell r="AB55" t="str">
            <v>101-0000007</v>
          </cell>
          <cell r="AC55" t="str">
            <v>配/子2</v>
          </cell>
          <cell r="AD55" t="str">
            <v>車50分42.0㎞=　28800</v>
          </cell>
          <cell r="AE55" t="str">
            <v>借家/57000･　27000</v>
          </cell>
          <cell r="AF55">
            <v>450601</v>
          </cell>
          <cell r="AG55">
            <v>42005</v>
          </cell>
          <cell r="AH55">
            <v>321048</v>
          </cell>
          <cell r="AI55" t="str">
            <v>七八八</v>
          </cell>
          <cell r="AJ55" t="str">
            <v>788-222224</v>
          </cell>
          <cell r="AK55">
            <v>39173</v>
          </cell>
          <cell r="AL55">
            <v>40299</v>
          </cell>
          <cell r="AM55">
            <v>41760</v>
          </cell>
          <cell r="AN55">
            <v>40244</v>
          </cell>
          <cell r="AO55">
            <v>41816</v>
          </cell>
          <cell r="AP55">
            <v>41817</v>
          </cell>
          <cell r="AQ55">
            <v>42124</v>
          </cell>
          <cell r="AR55">
            <v>40999</v>
          </cell>
          <cell r="AT55" t="str">
            <v>翼</v>
          </cell>
          <cell r="AU55" t="str">
            <v>長男</v>
          </cell>
          <cell r="AV55" t="str">
            <v>みずほ銀行</v>
          </cell>
          <cell r="AW55" t="str">
            <v>みずほ通</v>
          </cell>
          <cell r="AX55" t="str">
            <v>101-0000007</v>
          </cell>
          <cell r="AY55" t="str">
            <v>九州労働</v>
          </cell>
          <cell r="AZ55" t="str">
            <v>鹿児島</v>
          </cell>
          <cell r="BA55" t="str">
            <v>934-11111101</v>
          </cell>
          <cell r="BB55">
            <v>31868</v>
          </cell>
          <cell r="BC55">
            <v>327600</v>
          </cell>
          <cell r="BD55" t="str">
            <v>みどり/無職</v>
          </cell>
          <cell r="BE55" t="str">
            <v>薩摩　みどり</v>
          </cell>
          <cell r="BF55" t="str">
            <v>ｻﾂﾏ　ﾐﾄﾞﾘ</v>
          </cell>
          <cell r="BG55">
            <v>26078</v>
          </cell>
        </row>
        <row r="56">
          <cell r="B56">
            <v>51</v>
          </cell>
          <cell r="Y56" t="str">
            <v/>
          </cell>
          <cell r="AN56" t="str">
            <v/>
          </cell>
          <cell r="AO56" t="str">
            <v/>
          </cell>
          <cell r="AP56" t="str">
            <v/>
          </cell>
          <cell r="AQ56" t="str">
            <v/>
          </cell>
        </row>
        <row r="57">
          <cell r="B57">
            <v>52</v>
          </cell>
          <cell r="Y57" t="str">
            <v/>
          </cell>
          <cell r="AN57" t="str">
            <v/>
          </cell>
          <cell r="AO57" t="str">
            <v/>
          </cell>
          <cell r="AP57" t="str">
            <v/>
          </cell>
          <cell r="AQ57" t="str">
            <v/>
          </cell>
        </row>
        <row r="58">
          <cell r="B58">
            <v>53</v>
          </cell>
          <cell r="Y58" t="str">
            <v/>
          </cell>
          <cell r="AN58" t="str">
            <v/>
          </cell>
          <cell r="AO58" t="str">
            <v/>
          </cell>
          <cell r="AP58" t="str">
            <v/>
          </cell>
          <cell r="AQ58" t="str">
            <v/>
          </cell>
        </row>
        <row r="59">
          <cell r="B59">
            <v>54</v>
          </cell>
          <cell r="Y59" t="str">
            <v/>
          </cell>
          <cell r="AN59" t="str">
            <v/>
          </cell>
          <cell r="AO59" t="str">
            <v/>
          </cell>
          <cell r="AP59" t="str">
            <v/>
          </cell>
          <cell r="AQ59" t="str">
            <v/>
          </cell>
        </row>
        <row r="60">
          <cell r="B60">
            <v>55</v>
          </cell>
          <cell r="Y60" t="str">
            <v/>
          </cell>
          <cell r="AN60" t="str">
            <v/>
          </cell>
          <cell r="AO60" t="str">
            <v/>
          </cell>
          <cell r="AP60" t="str">
            <v/>
          </cell>
          <cell r="AQ60" t="str">
            <v/>
          </cell>
        </row>
        <row r="61">
          <cell r="B61">
            <v>56</v>
          </cell>
          <cell r="Y61" t="str">
            <v/>
          </cell>
          <cell r="AN61" t="str">
            <v/>
          </cell>
          <cell r="AO61" t="str">
            <v/>
          </cell>
          <cell r="AP61" t="str">
            <v/>
          </cell>
          <cell r="AQ61" t="str">
            <v/>
          </cell>
        </row>
        <row r="62">
          <cell r="B62">
            <v>57</v>
          </cell>
          <cell r="Y62" t="str">
            <v/>
          </cell>
          <cell r="AN62" t="str">
            <v/>
          </cell>
          <cell r="AO62" t="str">
            <v/>
          </cell>
          <cell r="AP62" t="str">
            <v/>
          </cell>
          <cell r="AQ62" t="str">
            <v/>
          </cell>
        </row>
        <row r="63">
          <cell r="B63">
            <v>58</v>
          </cell>
          <cell r="Y63" t="str">
            <v/>
          </cell>
          <cell r="AN63" t="str">
            <v/>
          </cell>
          <cell r="AO63" t="str">
            <v/>
          </cell>
          <cell r="AP63" t="str">
            <v/>
          </cell>
          <cell r="AQ63" t="str">
            <v/>
          </cell>
        </row>
        <row r="64">
          <cell r="B64">
            <v>59</v>
          </cell>
          <cell r="Y64" t="str">
            <v/>
          </cell>
          <cell r="AN64" t="str">
            <v/>
          </cell>
          <cell r="AO64" t="str">
            <v/>
          </cell>
          <cell r="AP64" t="str">
            <v/>
          </cell>
          <cell r="AQ64" t="str">
            <v/>
          </cell>
        </row>
        <row r="65">
          <cell r="B65">
            <v>60</v>
          </cell>
          <cell r="Y65" t="str">
            <v/>
          </cell>
          <cell r="AN65" t="str">
            <v/>
          </cell>
          <cell r="AO65" t="str">
            <v/>
          </cell>
          <cell r="AP65" t="str">
            <v/>
          </cell>
          <cell r="AQ65" t="str">
            <v/>
          </cell>
        </row>
        <row r="66">
          <cell r="B66">
            <v>61</v>
          </cell>
          <cell r="Y66" t="str">
            <v/>
          </cell>
          <cell r="AN66" t="str">
            <v/>
          </cell>
          <cell r="AO66" t="str">
            <v/>
          </cell>
          <cell r="AP66" t="str">
            <v/>
          </cell>
          <cell r="AQ66" t="str">
            <v/>
          </cell>
        </row>
        <row r="67">
          <cell r="B67">
            <v>62</v>
          </cell>
          <cell r="Y67" t="str">
            <v/>
          </cell>
          <cell r="AN67" t="str">
            <v/>
          </cell>
          <cell r="AO67" t="str">
            <v/>
          </cell>
          <cell r="AP67" t="str">
            <v/>
          </cell>
          <cell r="AQ67" t="str">
            <v/>
          </cell>
        </row>
        <row r="68">
          <cell r="B68">
            <v>63</v>
          </cell>
          <cell r="Y68" t="str">
            <v/>
          </cell>
          <cell r="AN68" t="str">
            <v/>
          </cell>
          <cell r="AO68" t="str">
            <v/>
          </cell>
          <cell r="AP68" t="str">
            <v/>
          </cell>
          <cell r="AQ68" t="str">
            <v/>
          </cell>
        </row>
        <row r="69">
          <cell r="B69">
            <v>64</v>
          </cell>
          <cell r="Y69" t="str">
            <v/>
          </cell>
          <cell r="AN69" t="str">
            <v/>
          </cell>
          <cell r="AO69" t="str">
            <v/>
          </cell>
          <cell r="AP69" t="str">
            <v/>
          </cell>
          <cell r="AQ69" t="str">
            <v/>
          </cell>
        </row>
        <row r="70">
          <cell r="B70">
            <v>65</v>
          </cell>
          <cell r="Y70" t="str">
            <v/>
          </cell>
          <cell r="AN70" t="str">
            <v/>
          </cell>
          <cell r="AO70" t="str">
            <v/>
          </cell>
          <cell r="AP70" t="str">
            <v/>
          </cell>
          <cell r="AQ70" t="str">
            <v/>
          </cell>
        </row>
        <row r="71">
          <cell r="B71">
            <v>66</v>
          </cell>
          <cell r="Y71" t="str">
            <v/>
          </cell>
          <cell r="AN71" t="str">
            <v/>
          </cell>
          <cell r="AO71" t="str">
            <v/>
          </cell>
          <cell r="AP71" t="str">
            <v/>
          </cell>
          <cell r="AQ71" t="str">
            <v/>
          </cell>
        </row>
        <row r="72">
          <cell r="B72">
            <v>67</v>
          </cell>
          <cell r="Y72" t="str">
            <v/>
          </cell>
          <cell r="AN72" t="str">
            <v/>
          </cell>
          <cell r="AO72" t="str">
            <v/>
          </cell>
          <cell r="AP72" t="str">
            <v/>
          </cell>
          <cell r="AQ72" t="str">
            <v/>
          </cell>
        </row>
        <row r="73">
          <cell r="B73">
            <v>68</v>
          </cell>
          <cell r="Y73" t="str">
            <v/>
          </cell>
          <cell r="AN73" t="str">
            <v/>
          </cell>
          <cell r="AO73" t="str">
            <v/>
          </cell>
          <cell r="AP73" t="str">
            <v/>
          </cell>
          <cell r="AQ73" t="str">
            <v/>
          </cell>
        </row>
        <row r="74">
          <cell r="B74">
            <v>69</v>
          </cell>
          <cell r="Y74" t="str">
            <v/>
          </cell>
          <cell r="AN74" t="str">
            <v/>
          </cell>
          <cell r="AO74" t="str">
            <v/>
          </cell>
          <cell r="AP74" t="str">
            <v/>
          </cell>
          <cell r="AQ74" t="str">
            <v/>
          </cell>
        </row>
        <row r="75">
          <cell r="B75">
            <v>70</v>
          </cell>
          <cell r="Y75" t="str">
            <v/>
          </cell>
          <cell r="AN75" t="str">
            <v/>
          </cell>
          <cell r="AO75" t="str">
            <v/>
          </cell>
          <cell r="AP75" t="str">
            <v/>
          </cell>
          <cell r="AQ75" t="str">
            <v/>
          </cell>
        </row>
        <row r="76">
          <cell r="B76">
            <v>71</v>
          </cell>
          <cell r="Y76" t="str">
            <v/>
          </cell>
          <cell r="AN76" t="str">
            <v/>
          </cell>
          <cell r="AO76" t="str">
            <v/>
          </cell>
          <cell r="AP76" t="str">
            <v/>
          </cell>
          <cell r="AQ76" t="str">
            <v/>
          </cell>
        </row>
        <row r="77">
          <cell r="B77">
            <v>72</v>
          </cell>
          <cell r="Y77" t="str">
            <v/>
          </cell>
          <cell r="AN77" t="str">
            <v/>
          </cell>
          <cell r="AO77" t="str">
            <v/>
          </cell>
          <cell r="AP77" t="str">
            <v/>
          </cell>
          <cell r="AQ77" t="str">
            <v/>
          </cell>
        </row>
        <row r="78">
          <cell r="B78">
            <v>73</v>
          </cell>
          <cell r="Y78" t="str">
            <v/>
          </cell>
          <cell r="AN78" t="str">
            <v/>
          </cell>
          <cell r="AO78" t="str">
            <v/>
          </cell>
          <cell r="AP78" t="str">
            <v/>
          </cell>
          <cell r="AQ78" t="str">
            <v/>
          </cell>
        </row>
        <row r="79">
          <cell r="B79">
            <v>74</v>
          </cell>
          <cell r="Y79" t="str">
            <v/>
          </cell>
          <cell r="AN79" t="str">
            <v/>
          </cell>
          <cell r="AO79" t="str">
            <v/>
          </cell>
          <cell r="AP79" t="str">
            <v/>
          </cell>
          <cell r="AQ79" t="str">
            <v/>
          </cell>
        </row>
        <row r="80">
          <cell r="B80">
            <v>75</v>
          </cell>
          <cell r="Y80" t="str">
            <v/>
          </cell>
          <cell r="AN80" t="str">
            <v/>
          </cell>
          <cell r="AO80" t="str">
            <v/>
          </cell>
          <cell r="AP80" t="str">
            <v/>
          </cell>
          <cell r="AQ80" t="str">
            <v/>
          </cell>
        </row>
        <row r="81">
          <cell r="B81">
            <v>76</v>
          </cell>
          <cell r="Y81" t="str">
            <v/>
          </cell>
          <cell r="AN81" t="str">
            <v/>
          </cell>
          <cell r="AO81" t="str">
            <v/>
          </cell>
          <cell r="AP81" t="str">
            <v/>
          </cell>
          <cell r="AQ81" t="str">
            <v/>
          </cell>
        </row>
        <row r="82">
          <cell r="B82">
            <v>77</v>
          </cell>
          <cell r="Y82" t="str">
            <v/>
          </cell>
          <cell r="AN82" t="str">
            <v/>
          </cell>
          <cell r="AO82" t="str">
            <v/>
          </cell>
          <cell r="AP82" t="str">
            <v/>
          </cell>
          <cell r="AQ82" t="str">
            <v/>
          </cell>
        </row>
        <row r="83">
          <cell r="B83">
            <v>78</v>
          </cell>
          <cell r="Y83" t="str">
            <v/>
          </cell>
          <cell r="AN83" t="str">
            <v/>
          </cell>
          <cell r="AO83" t="str">
            <v/>
          </cell>
          <cell r="AP83" t="str">
            <v/>
          </cell>
          <cell r="AQ83" t="str">
            <v/>
          </cell>
        </row>
        <row r="84">
          <cell r="B84">
            <v>79</v>
          </cell>
          <cell r="Y84" t="str">
            <v/>
          </cell>
          <cell r="AN84" t="str">
            <v/>
          </cell>
          <cell r="AO84" t="str">
            <v/>
          </cell>
          <cell r="AP84" t="str">
            <v/>
          </cell>
          <cell r="AQ84" t="str">
            <v/>
          </cell>
        </row>
        <row r="85">
          <cell r="B85">
            <v>80</v>
          </cell>
          <cell r="Y85" t="str">
            <v/>
          </cell>
          <cell r="AN85" t="str">
            <v/>
          </cell>
          <cell r="AO85" t="str">
            <v/>
          </cell>
          <cell r="AP85" t="str">
            <v/>
          </cell>
          <cell r="AQ85" t="str">
            <v/>
          </cell>
        </row>
        <row r="86">
          <cell r="B86">
            <v>81</v>
          </cell>
          <cell r="Y86" t="str">
            <v/>
          </cell>
          <cell r="AN86" t="str">
            <v/>
          </cell>
          <cell r="AO86" t="str">
            <v/>
          </cell>
          <cell r="AP86" t="str">
            <v/>
          </cell>
          <cell r="AQ86" t="str">
            <v/>
          </cell>
        </row>
        <row r="87">
          <cell r="B87">
            <v>82</v>
          </cell>
          <cell r="Y87" t="str">
            <v/>
          </cell>
          <cell r="AN87" t="str">
            <v/>
          </cell>
          <cell r="AO87" t="str">
            <v/>
          </cell>
          <cell r="AP87" t="str">
            <v/>
          </cell>
          <cell r="AQ87" t="str">
            <v/>
          </cell>
        </row>
        <row r="88">
          <cell r="B88">
            <v>83</v>
          </cell>
          <cell r="Y88" t="str">
            <v/>
          </cell>
          <cell r="AN88" t="str">
            <v/>
          </cell>
          <cell r="AO88" t="str">
            <v/>
          </cell>
          <cell r="AP88" t="str">
            <v/>
          </cell>
          <cell r="AQ88" t="str">
            <v/>
          </cell>
        </row>
        <row r="89">
          <cell r="B89">
            <v>84</v>
          </cell>
          <cell r="Y89" t="str">
            <v/>
          </cell>
          <cell r="AN89" t="str">
            <v/>
          </cell>
          <cell r="AO89" t="str">
            <v/>
          </cell>
          <cell r="AP89" t="str">
            <v/>
          </cell>
          <cell r="AQ89" t="str">
            <v/>
          </cell>
        </row>
        <row r="90">
          <cell r="B90">
            <v>85</v>
          </cell>
          <cell r="Y90" t="str">
            <v/>
          </cell>
          <cell r="AN90" t="str">
            <v/>
          </cell>
          <cell r="AO90" t="str">
            <v/>
          </cell>
          <cell r="AP90" t="str">
            <v/>
          </cell>
          <cell r="AQ90" t="str">
            <v/>
          </cell>
        </row>
        <row r="91">
          <cell r="B91">
            <v>86</v>
          </cell>
          <cell r="Y91" t="str">
            <v/>
          </cell>
          <cell r="AN91" t="str">
            <v/>
          </cell>
          <cell r="AO91" t="str">
            <v/>
          </cell>
          <cell r="AP91" t="str">
            <v/>
          </cell>
          <cell r="AQ91" t="str">
            <v/>
          </cell>
        </row>
        <row r="92">
          <cell r="B92">
            <v>87</v>
          </cell>
          <cell r="Y92" t="str">
            <v/>
          </cell>
          <cell r="AN92" t="str">
            <v/>
          </cell>
          <cell r="AO92" t="str">
            <v/>
          </cell>
          <cell r="AP92" t="str">
            <v/>
          </cell>
          <cell r="AQ92" t="str">
            <v/>
          </cell>
        </row>
        <row r="93">
          <cell r="B93">
            <v>88</v>
          </cell>
          <cell r="Y93" t="str">
            <v/>
          </cell>
          <cell r="AN93" t="str">
            <v/>
          </cell>
          <cell r="AO93" t="str">
            <v/>
          </cell>
          <cell r="AP93" t="str">
            <v/>
          </cell>
          <cell r="AQ93" t="str">
            <v/>
          </cell>
        </row>
        <row r="94">
          <cell r="B94">
            <v>89</v>
          </cell>
          <cell r="Y94" t="str">
            <v/>
          </cell>
          <cell r="AN94" t="str">
            <v/>
          </cell>
          <cell r="AO94" t="str">
            <v/>
          </cell>
          <cell r="AP94" t="str">
            <v/>
          </cell>
          <cell r="AQ94" t="str">
            <v/>
          </cell>
        </row>
        <row r="95">
          <cell r="B95">
            <v>90</v>
          </cell>
          <cell r="Y95" t="str">
            <v/>
          </cell>
          <cell r="AN95" t="str">
            <v/>
          </cell>
          <cell r="AO95" t="str">
            <v/>
          </cell>
          <cell r="AP95" t="str">
            <v/>
          </cell>
          <cell r="AQ95" t="str">
            <v/>
          </cell>
        </row>
        <row r="96">
          <cell r="B96">
            <v>91</v>
          </cell>
          <cell r="Y96" t="str">
            <v/>
          </cell>
          <cell r="AN96" t="str">
            <v/>
          </cell>
          <cell r="AO96" t="str">
            <v/>
          </cell>
          <cell r="AP96" t="str">
            <v/>
          </cell>
          <cell r="AQ96" t="str">
            <v/>
          </cell>
        </row>
        <row r="97">
          <cell r="B97">
            <v>92</v>
          </cell>
          <cell r="Y97" t="str">
            <v/>
          </cell>
          <cell r="AN97" t="str">
            <v/>
          </cell>
          <cell r="AO97" t="str">
            <v/>
          </cell>
          <cell r="AP97" t="str">
            <v/>
          </cell>
          <cell r="AQ97" t="str">
            <v/>
          </cell>
        </row>
        <row r="98">
          <cell r="B98">
            <v>93</v>
          </cell>
          <cell r="Y98" t="str">
            <v/>
          </cell>
          <cell r="AN98" t="str">
            <v/>
          </cell>
          <cell r="AO98" t="str">
            <v/>
          </cell>
          <cell r="AP98" t="str">
            <v/>
          </cell>
          <cell r="AQ98" t="str">
            <v/>
          </cell>
        </row>
        <row r="99">
          <cell r="B99">
            <v>94</v>
          </cell>
          <cell r="Y99" t="str">
            <v/>
          </cell>
          <cell r="AN99" t="str">
            <v/>
          </cell>
          <cell r="AO99" t="str">
            <v/>
          </cell>
          <cell r="AP99" t="str">
            <v/>
          </cell>
          <cell r="AQ99" t="str">
            <v/>
          </cell>
        </row>
        <row r="100">
          <cell r="B100">
            <v>95</v>
          </cell>
          <cell r="Y100" t="str">
            <v/>
          </cell>
          <cell r="AN100" t="str">
            <v/>
          </cell>
          <cell r="AO100" t="str">
            <v/>
          </cell>
          <cell r="AP100" t="str">
            <v/>
          </cell>
          <cell r="AQ100" t="str">
            <v/>
          </cell>
        </row>
        <row r="101">
          <cell r="B101">
            <v>96</v>
          </cell>
          <cell r="Y101" t="str">
            <v/>
          </cell>
          <cell r="AN101" t="str">
            <v/>
          </cell>
          <cell r="AO101" t="str">
            <v/>
          </cell>
          <cell r="AP101" t="str">
            <v/>
          </cell>
          <cell r="AQ101" t="str">
            <v/>
          </cell>
        </row>
        <row r="102">
          <cell r="B102">
            <v>97</v>
          </cell>
          <cell r="Y102" t="str">
            <v/>
          </cell>
          <cell r="AN102" t="str">
            <v/>
          </cell>
          <cell r="AO102" t="str">
            <v/>
          </cell>
          <cell r="AP102" t="str">
            <v/>
          </cell>
          <cell r="AQ102" t="str">
            <v/>
          </cell>
        </row>
        <row r="103">
          <cell r="B103">
            <v>98</v>
          </cell>
          <cell r="Y103" t="str">
            <v/>
          </cell>
          <cell r="AN103" t="str">
            <v/>
          </cell>
          <cell r="AO103" t="str">
            <v/>
          </cell>
          <cell r="AP103" t="str">
            <v/>
          </cell>
          <cell r="AQ103" t="str">
            <v/>
          </cell>
        </row>
        <row r="104">
          <cell r="B104">
            <v>99</v>
          </cell>
          <cell r="Y104" t="str">
            <v/>
          </cell>
          <cell r="AN104" t="str">
            <v/>
          </cell>
          <cell r="AO104" t="str">
            <v/>
          </cell>
          <cell r="AP104" t="str">
            <v/>
          </cell>
          <cell r="AQ104" t="str">
            <v/>
          </cell>
        </row>
        <row r="105">
          <cell r="B105">
            <v>100</v>
          </cell>
          <cell r="Y105" t="str">
            <v/>
          </cell>
          <cell r="AN105" t="str">
            <v/>
          </cell>
          <cell r="AO105" t="str">
            <v/>
          </cell>
          <cell r="AP105" t="str">
            <v/>
          </cell>
          <cell r="AQ105" t="str">
            <v/>
          </cell>
        </row>
        <row r="106">
          <cell r="B106">
            <v>101</v>
          </cell>
        </row>
        <row r="107">
          <cell r="B107">
            <v>102</v>
          </cell>
        </row>
        <row r="108">
          <cell r="B108">
            <v>103</v>
          </cell>
        </row>
        <row r="109">
          <cell r="B109">
            <v>104</v>
          </cell>
        </row>
        <row r="110">
          <cell r="B110">
            <v>105</v>
          </cell>
        </row>
        <row r="111">
          <cell r="B111">
            <v>106</v>
          </cell>
        </row>
        <row r="112">
          <cell r="B112">
            <v>107</v>
          </cell>
        </row>
        <row r="113">
          <cell r="B113">
            <v>108</v>
          </cell>
        </row>
        <row r="114">
          <cell r="B114">
            <v>109</v>
          </cell>
        </row>
        <row r="115">
          <cell r="B115">
            <v>110</v>
          </cell>
        </row>
        <row r="116">
          <cell r="B116">
            <v>111</v>
          </cell>
        </row>
        <row r="117">
          <cell r="B117">
            <v>112</v>
          </cell>
        </row>
        <row r="118">
          <cell r="B118">
            <v>113</v>
          </cell>
        </row>
        <row r="119">
          <cell r="B119">
            <v>114</v>
          </cell>
        </row>
        <row r="120">
          <cell r="B120">
            <v>115</v>
          </cell>
        </row>
        <row r="121">
          <cell r="B121">
            <v>116</v>
          </cell>
        </row>
        <row r="122">
          <cell r="B122">
            <v>117</v>
          </cell>
        </row>
        <row r="123">
          <cell r="B123">
            <v>118</v>
          </cell>
        </row>
        <row r="124">
          <cell r="B124">
            <v>119</v>
          </cell>
        </row>
        <row r="125">
          <cell r="B125">
            <v>120</v>
          </cell>
        </row>
        <row r="126">
          <cell r="B126">
            <v>121</v>
          </cell>
        </row>
        <row r="127">
          <cell r="B127">
            <v>122</v>
          </cell>
        </row>
        <row r="128">
          <cell r="B128">
            <v>123</v>
          </cell>
        </row>
        <row r="129">
          <cell r="B129">
            <v>124</v>
          </cell>
        </row>
        <row r="130">
          <cell r="B130">
            <v>125</v>
          </cell>
        </row>
        <row r="131">
          <cell r="B131">
            <v>126</v>
          </cell>
        </row>
        <row r="132">
          <cell r="B132">
            <v>127</v>
          </cell>
        </row>
        <row r="133">
          <cell r="B133">
            <v>128</v>
          </cell>
        </row>
        <row r="134">
          <cell r="B134">
            <v>129</v>
          </cell>
        </row>
        <row r="135">
          <cell r="B135">
            <v>130</v>
          </cell>
        </row>
        <row r="136">
          <cell r="B136">
            <v>131</v>
          </cell>
        </row>
        <row r="137">
          <cell r="B137">
            <v>132</v>
          </cell>
        </row>
        <row r="138">
          <cell r="B138">
            <v>133</v>
          </cell>
        </row>
        <row r="139">
          <cell r="B139">
            <v>134</v>
          </cell>
        </row>
        <row r="140">
          <cell r="B140">
            <v>135</v>
          </cell>
        </row>
        <row r="141">
          <cell r="B141">
            <v>136</v>
          </cell>
        </row>
        <row r="142">
          <cell r="B142">
            <v>137</v>
          </cell>
        </row>
        <row r="143">
          <cell r="B143">
            <v>138</v>
          </cell>
        </row>
        <row r="144">
          <cell r="B144">
            <v>139</v>
          </cell>
        </row>
        <row r="145">
          <cell r="B145">
            <v>140</v>
          </cell>
        </row>
        <row r="146">
          <cell r="B146">
            <v>141</v>
          </cell>
        </row>
        <row r="147">
          <cell r="B147">
            <v>142</v>
          </cell>
        </row>
        <row r="148">
          <cell r="B148">
            <v>143</v>
          </cell>
        </row>
        <row r="149">
          <cell r="B149">
            <v>144</v>
          </cell>
        </row>
        <row r="150">
          <cell r="B150">
            <v>145</v>
          </cell>
        </row>
        <row r="151">
          <cell r="B151">
            <v>146</v>
          </cell>
        </row>
        <row r="152">
          <cell r="B152">
            <v>147</v>
          </cell>
        </row>
        <row r="153">
          <cell r="B153">
            <v>148</v>
          </cell>
        </row>
        <row r="154">
          <cell r="B154">
            <v>149</v>
          </cell>
        </row>
        <row r="155">
          <cell r="B155">
            <v>150</v>
          </cell>
        </row>
        <row r="156">
          <cell r="B156">
            <v>151</v>
          </cell>
        </row>
        <row r="157">
          <cell r="B157">
            <v>152</v>
          </cell>
        </row>
        <row r="158">
          <cell r="B158">
            <v>153</v>
          </cell>
        </row>
        <row r="159">
          <cell r="B159">
            <v>154</v>
          </cell>
        </row>
        <row r="160">
          <cell r="B160">
            <v>155</v>
          </cell>
        </row>
        <row r="161">
          <cell r="B161">
            <v>156</v>
          </cell>
        </row>
        <row r="162">
          <cell r="B162">
            <v>157</v>
          </cell>
        </row>
        <row r="163">
          <cell r="B163">
            <v>158</v>
          </cell>
        </row>
        <row r="164">
          <cell r="B164">
            <v>159</v>
          </cell>
        </row>
        <row r="165">
          <cell r="B165">
            <v>160</v>
          </cell>
        </row>
        <row r="166">
          <cell r="B166">
            <v>161</v>
          </cell>
        </row>
        <row r="167">
          <cell r="B167">
            <v>162</v>
          </cell>
        </row>
        <row r="168">
          <cell r="B168">
            <v>163</v>
          </cell>
        </row>
        <row r="169">
          <cell r="B169">
            <v>164</v>
          </cell>
        </row>
        <row r="170">
          <cell r="B170">
            <v>165</v>
          </cell>
        </row>
        <row r="171">
          <cell r="B171">
            <v>166</v>
          </cell>
        </row>
        <row r="172">
          <cell r="B172">
            <v>167</v>
          </cell>
        </row>
        <row r="173">
          <cell r="B173">
            <v>168</v>
          </cell>
        </row>
        <row r="174">
          <cell r="B174">
            <v>169</v>
          </cell>
        </row>
        <row r="175">
          <cell r="B175">
            <v>170</v>
          </cell>
        </row>
        <row r="176">
          <cell r="B176">
            <v>171</v>
          </cell>
        </row>
        <row r="177">
          <cell r="B177">
            <v>172</v>
          </cell>
        </row>
        <row r="178">
          <cell r="B178">
            <v>173</v>
          </cell>
        </row>
        <row r="179">
          <cell r="B179">
            <v>174</v>
          </cell>
        </row>
        <row r="180">
          <cell r="B180">
            <v>175</v>
          </cell>
        </row>
        <row r="181">
          <cell r="B181">
            <v>176</v>
          </cell>
        </row>
        <row r="182">
          <cell r="B182">
            <v>177</v>
          </cell>
        </row>
        <row r="183">
          <cell r="B183">
            <v>178</v>
          </cell>
        </row>
        <row r="184">
          <cell r="B184">
            <v>179</v>
          </cell>
        </row>
        <row r="185">
          <cell r="B185">
            <v>180</v>
          </cell>
        </row>
        <row r="186">
          <cell r="B186">
            <v>181</v>
          </cell>
        </row>
        <row r="187">
          <cell r="B187">
            <v>182</v>
          </cell>
        </row>
        <row r="188">
          <cell r="B188">
            <v>183</v>
          </cell>
        </row>
        <row r="189">
          <cell r="B189">
            <v>184</v>
          </cell>
        </row>
        <row r="190">
          <cell r="B190">
            <v>185</v>
          </cell>
        </row>
        <row r="191">
          <cell r="B191">
            <v>186</v>
          </cell>
        </row>
        <row r="192">
          <cell r="B192">
            <v>187</v>
          </cell>
        </row>
        <row r="193">
          <cell r="B193">
            <v>188</v>
          </cell>
        </row>
        <row r="194">
          <cell r="B194">
            <v>189</v>
          </cell>
        </row>
        <row r="195">
          <cell r="B195">
            <v>190</v>
          </cell>
        </row>
        <row r="196">
          <cell r="B196">
            <v>191</v>
          </cell>
        </row>
        <row r="197">
          <cell r="B197">
            <v>192</v>
          </cell>
        </row>
        <row r="198">
          <cell r="B198">
            <v>193</v>
          </cell>
        </row>
        <row r="199">
          <cell r="B199">
            <v>194</v>
          </cell>
        </row>
        <row r="200">
          <cell r="B200">
            <v>195</v>
          </cell>
        </row>
        <row r="201">
          <cell r="B201">
            <v>196</v>
          </cell>
        </row>
        <row r="202">
          <cell r="B202">
            <v>197</v>
          </cell>
        </row>
        <row r="203">
          <cell r="B203">
            <v>198</v>
          </cell>
        </row>
        <row r="204">
          <cell r="B204">
            <v>199</v>
          </cell>
        </row>
        <row r="205">
          <cell r="B205">
            <v>200</v>
          </cell>
        </row>
        <row r="206">
          <cell r="B206">
            <v>201</v>
          </cell>
        </row>
        <row r="207">
          <cell r="B207">
            <v>202</v>
          </cell>
        </row>
        <row r="208">
          <cell r="B208">
            <v>203</v>
          </cell>
        </row>
        <row r="209">
          <cell r="B209">
            <v>204</v>
          </cell>
        </row>
        <row r="210">
          <cell r="B210">
            <v>205</v>
          </cell>
        </row>
        <row r="211">
          <cell r="B211">
            <v>206</v>
          </cell>
        </row>
        <row r="212">
          <cell r="B212">
            <v>207</v>
          </cell>
        </row>
        <row r="213">
          <cell r="B213">
            <v>208</v>
          </cell>
        </row>
        <row r="214">
          <cell r="B214">
            <v>209</v>
          </cell>
        </row>
        <row r="215">
          <cell r="B215">
            <v>210</v>
          </cell>
        </row>
        <row r="216">
          <cell r="B216">
            <v>211</v>
          </cell>
        </row>
        <row r="217">
          <cell r="B217">
            <v>212</v>
          </cell>
        </row>
        <row r="218">
          <cell r="B218">
            <v>213</v>
          </cell>
        </row>
        <row r="219">
          <cell r="B219">
            <v>214</v>
          </cell>
        </row>
        <row r="220">
          <cell r="B220">
            <v>215</v>
          </cell>
        </row>
        <row r="221">
          <cell r="B221">
            <v>216</v>
          </cell>
        </row>
        <row r="222">
          <cell r="B222">
            <v>217</v>
          </cell>
        </row>
        <row r="223">
          <cell r="B223">
            <v>218</v>
          </cell>
        </row>
        <row r="224">
          <cell r="B224">
            <v>219</v>
          </cell>
        </row>
        <row r="225">
          <cell r="B225">
            <v>220</v>
          </cell>
        </row>
        <row r="226">
          <cell r="B226">
            <v>221</v>
          </cell>
        </row>
        <row r="227">
          <cell r="B227">
            <v>222</v>
          </cell>
        </row>
        <row r="228">
          <cell r="B228">
            <v>223</v>
          </cell>
        </row>
        <row r="229">
          <cell r="B229">
            <v>224</v>
          </cell>
        </row>
        <row r="230">
          <cell r="B230">
            <v>225</v>
          </cell>
        </row>
        <row r="231">
          <cell r="B231">
            <v>226</v>
          </cell>
        </row>
        <row r="232">
          <cell r="B232">
            <v>227</v>
          </cell>
        </row>
        <row r="233">
          <cell r="B233">
            <v>228</v>
          </cell>
        </row>
        <row r="234">
          <cell r="B234">
            <v>229</v>
          </cell>
        </row>
        <row r="235">
          <cell r="B235">
            <v>230</v>
          </cell>
        </row>
        <row r="236">
          <cell r="B236">
            <v>231</v>
          </cell>
        </row>
        <row r="237">
          <cell r="B237">
            <v>232</v>
          </cell>
        </row>
        <row r="238">
          <cell r="B238">
            <v>233</v>
          </cell>
        </row>
        <row r="239">
          <cell r="B239">
            <v>234</v>
          </cell>
        </row>
        <row r="240">
          <cell r="B240">
            <v>235</v>
          </cell>
        </row>
        <row r="241">
          <cell r="B241">
            <v>236</v>
          </cell>
        </row>
        <row r="242">
          <cell r="B242">
            <v>237</v>
          </cell>
        </row>
        <row r="243">
          <cell r="B243">
            <v>238</v>
          </cell>
        </row>
        <row r="244">
          <cell r="B244">
            <v>239</v>
          </cell>
        </row>
        <row r="245">
          <cell r="B245">
            <v>240</v>
          </cell>
        </row>
        <row r="246">
          <cell r="B246">
            <v>241</v>
          </cell>
        </row>
        <row r="247">
          <cell r="B247">
            <v>242</v>
          </cell>
        </row>
        <row r="248">
          <cell r="B248">
            <v>243</v>
          </cell>
        </row>
        <row r="249">
          <cell r="B249">
            <v>244</v>
          </cell>
        </row>
        <row r="250">
          <cell r="B250">
            <v>245</v>
          </cell>
        </row>
        <row r="251">
          <cell r="B251">
            <v>246</v>
          </cell>
        </row>
        <row r="252">
          <cell r="B252">
            <v>247</v>
          </cell>
        </row>
        <row r="253">
          <cell r="B253">
            <v>248</v>
          </cell>
        </row>
        <row r="254">
          <cell r="B254">
            <v>249</v>
          </cell>
        </row>
        <row r="255">
          <cell r="B255">
            <v>250</v>
          </cell>
        </row>
        <row r="256">
          <cell r="B256">
            <v>251</v>
          </cell>
        </row>
        <row r="257">
          <cell r="B257">
            <v>252</v>
          </cell>
        </row>
        <row r="258">
          <cell r="B258">
            <v>253</v>
          </cell>
        </row>
        <row r="259">
          <cell r="B259">
            <v>254</v>
          </cell>
        </row>
        <row r="260">
          <cell r="B260">
            <v>255</v>
          </cell>
        </row>
        <row r="261">
          <cell r="B261">
            <v>256</v>
          </cell>
        </row>
        <row r="262">
          <cell r="B262">
            <v>257</v>
          </cell>
        </row>
        <row r="263">
          <cell r="B263">
            <v>258</v>
          </cell>
        </row>
        <row r="264">
          <cell r="B264">
            <v>259</v>
          </cell>
        </row>
        <row r="265">
          <cell r="B265">
            <v>260</v>
          </cell>
        </row>
        <row r="266">
          <cell r="B266">
            <v>261</v>
          </cell>
        </row>
        <row r="267">
          <cell r="B267">
            <v>262</v>
          </cell>
        </row>
        <row r="268">
          <cell r="B268">
            <v>263</v>
          </cell>
        </row>
        <row r="269">
          <cell r="B269">
            <v>264</v>
          </cell>
        </row>
        <row r="270">
          <cell r="B270">
            <v>265</v>
          </cell>
        </row>
        <row r="271">
          <cell r="B271">
            <v>266</v>
          </cell>
        </row>
        <row r="272">
          <cell r="B272">
            <v>267</v>
          </cell>
        </row>
        <row r="273">
          <cell r="B273">
            <v>268</v>
          </cell>
        </row>
        <row r="274">
          <cell r="B274">
            <v>269</v>
          </cell>
        </row>
        <row r="275">
          <cell r="B275">
            <v>270</v>
          </cell>
        </row>
        <row r="276">
          <cell r="B276">
            <v>271</v>
          </cell>
        </row>
        <row r="277">
          <cell r="B277">
            <v>272</v>
          </cell>
        </row>
        <row r="278">
          <cell r="B278">
            <v>273</v>
          </cell>
        </row>
        <row r="279">
          <cell r="B279">
            <v>274</v>
          </cell>
        </row>
        <row r="280">
          <cell r="B280">
            <v>275</v>
          </cell>
        </row>
        <row r="281">
          <cell r="B281">
            <v>276</v>
          </cell>
        </row>
        <row r="282">
          <cell r="B282">
            <v>277</v>
          </cell>
        </row>
        <row r="283">
          <cell r="B283">
            <v>278</v>
          </cell>
        </row>
        <row r="284">
          <cell r="B284">
            <v>279</v>
          </cell>
        </row>
        <row r="285">
          <cell r="B285">
            <v>280</v>
          </cell>
        </row>
        <row r="286">
          <cell r="B286">
            <v>281</v>
          </cell>
        </row>
        <row r="287">
          <cell r="B287">
            <v>282</v>
          </cell>
        </row>
        <row r="288">
          <cell r="B288">
            <v>283</v>
          </cell>
        </row>
        <row r="289">
          <cell r="B289">
            <v>284</v>
          </cell>
        </row>
        <row r="290">
          <cell r="B290">
            <v>285</v>
          </cell>
        </row>
        <row r="291">
          <cell r="B291">
            <v>286</v>
          </cell>
        </row>
        <row r="292">
          <cell r="B292">
            <v>287</v>
          </cell>
        </row>
        <row r="293">
          <cell r="B293">
            <v>288</v>
          </cell>
        </row>
        <row r="294">
          <cell r="B294">
            <v>289</v>
          </cell>
        </row>
        <row r="295">
          <cell r="B295">
            <v>290</v>
          </cell>
        </row>
        <row r="296">
          <cell r="B296">
            <v>291</v>
          </cell>
        </row>
        <row r="297">
          <cell r="B297">
            <v>292</v>
          </cell>
        </row>
        <row r="298">
          <cell r="B298">
            <v>293</v>
          </cell>
        </row>
        <row r="299">
          <cell r="B299">
            <v>294</v>
          </cell>
        </row>
        <row r="300">
          <cell r="B300">
            <v>295</v>
          </cell>
        </row>
        <row r="301">
          <cell r="B301">
            <v>296</v>
          </cell>
        </row>
        <row r="302">
          <cell r="B302">
            <v>297</v>
          </cell>
        </row>
        <row r="303">
          <cell r="B303">
            <v>298</v>
          </cell>
        </row>
        <row r="304">
          <cell r="B304">
            <v>299</v>
          </cell>
        </row>
        <row r="305">
          <cell r="B305">
            <v>300</v>
          </cell>
        </row>
        <row r="306">
          <cell r="B306">
            <v>301</v>
          </cell>
        </row>
        <row r="307">
          <cell r="B307">
            <v>302</v>
          </cell>
        </row>
        <row r="308">
          <cell r="B308">
            <v>303</v>
          </cell>
        </row>
        <row r="309">
          <cell r="B309">
            <v>304</v>
          </cell>
        </row>
        <row r="310">
          <cell r="B310">
            <v>305</v>
          </cell>
        </row>
        <row r="311">
          <cell r="B311">
            <v>306</v>
          </cell>
        </row>
        <row r="312">
          <cell r="B312">
            <v>307</v>
          </cell>
        </row>
        <row r="313">
          <cell r="B313">
            <v>308</v>
          </cell>
        </row>
        <row r="314">
          <cell r="B314">
            <v>309</v>
          </cell>
        </row>
        <row r="315">
          <cell r="B315">
            <v>310</v>
          </cell>
        </row>
        <row r="316">
          <cell r="B316">
            <v>311</v>
          </cell>
        </row>
        <row r="317">
          <cell r="B317">
            <v>312</v>
          </cell>
        </row>
        <row r="318">
          <cell r="B318">
            <v>313</v>
          </cell>
        </row>
        <row r="319">
          <cell r="B319">
            <v>314</v>
          </cell>
        </row>
        <row r="320">
          <cell r="B320">
            <v>315</v>
          </cell>
        </row>
        <row r="321">
          <cell r="B321">
            <v>316</v>
          </cell>
        </row>
        <row r="322">
          <cell r="B322">
            <v>317</v>
          </cell>
        </row>
        <row r="323">
          <cell r="B323">
            <v>318</v>
          </cell>
        </row>
        <row r="324">
          <cell r="B324">
            <v>319</v>
          </cell>
        </row>
        <row r="325">
          <cell r="B325">
            <v>320</v>
          </cell>
        </row>
        <row r="326">
          <cell r="B326">
            <v>321</v>
          </cell>
        </row>
        <row r="327">
          <cell r="B327">
            <v>322</v>
          </cell>
        </row>
        <row r="328">
          <cell r="B328">
            <v>323</v>
          </cell>
        </row>
        <row r="329">
          <cell r="B329">
            <v>324</v>
          </cell>
        </row>
        <row r="330">
          <cell r="B330">
            <v>325</v>
          </cell>
        </row>
        <row r="331">
          <cell r="B331">
            <v>326</v>
          </cell>
        </row>
        <row r="332">
          <cell r="B332">
            <v>327</v>
          </cell>
        </row>
        <row r="333">
          <cell r="B333">
            <v>328</v>
          </cell>
        </row>
        <row r="334">
          <cell r="B334">
            <v>329</v>
          </cell>
        </row>
        <row r="335">
          <cell r="B335">
            <v>330</v>
          </cell>
        </row>
        <row r="336">
          <cell r="B336">
            <v>331</v>
          </cell>
        </row>
        <row r="337">
          <cell r="B337">
            <v>332</v>
          </cell>
        </row>
        <row r="338">
          <cell r="B338">
            <v>333</v>
          </cell>
        </row>
        <row r="339">
          <cell r="B339">
            <v>334</v>
          </cell>
        </row>
        <row r="340">
          <cell r="B340">
            <v>335</v>
          </cell>
        </row>
        <row r="341">
          <cell r="B341">
            <v>336</v>
          </cell>
        </row>
        <row r="342">
          <cell r="B342">
            <v>337</v>
          </cell>
        </row>
        <row r="343">
          <cell r="B343">
            <v>338</v>
          </cell>
        </row>
        <row r="344">
          <cell r="B344">
            <v>339</v>
          </cell>
        </row>
        <row r="345">
          <cell r="B345">
            <v>340</v>
          </cell>
        </row>
        <row r="346">
          <cell r="B346">
            <v>341</v>
          </cell>
        </row>
        <row r="347">
          <cell r="B347">
            <v>342</v>
          </cell>
        </row>
        <row r="348">
          <cell r="B348">
            <v>343</v>
          </cell>
        </row>
        <row r="349">
          <cell r="B349">
            <v>344</v>
          </cell>
        </row>
        <row r="350">
          <cell r="B350">
            <v>345</v>
          </cell>
        </row>
        <row r="351">
          <cell r="B351">
            <v>346</v>
          </cell>
        </row>
        <row r="352">
          <cell r="B352">
            <v>347</v>
          </cell>
        </row>
        <row r="353">
          <cell r="B353">
            <v>348</v>
          </cell>
        </row>
        <row r="354">
          <cell r="B354">
            <v>349</v>
          </cell>
        </row>
        <row r="355">
          <cell r="B355">
            <v>350</v>
          </cell>
        </row>
        <row r="356">
          <cell r="B356">
            <v>351</v>
          </cell>
        </row>
        <row r="357">
          <cell r="B357">
            <v>352</v>
          </cell>
        </row>
        <row r="358">
          <cell r="B358">
            <v>353</v>
          </cell>
        </row>
        <row r="359">
          <cell r="B359">
            <v>354</v>
          </cell>
        </row>
        <row r="360">
          <cell r="B360">
            <v>355</v>
          </cell>
        </row>
        <row r="361">
          <cell r="B361">
            <v>356</v>
          </cell>
        </row>
        <row r="362">
          <cell r="B362">
            <v>357</v>
          </cell>
        </row>
        <row r="363">
          <cell r="B363">
            <v>358</v>
          </cell>
        </row>
        <row r="364">
          <cell r="B364">
            <v>359</v>
          </cell>
        </row>
        <row r="365">
          <cell r="B365">
            <v>360</v>
          </cell>
        </row>
        <row r="366">
          <cell r="B366">
            <v>361</v>
          </cell>
        </row>
        <row r="367">
          <cell r="B367">
            <v>362</v>
          </cell>
        </row>
        <row r="368">
          <cell r="B368">
            <v>363</v>
          </cell>
        </row>
        <row r="369">
          <cell r="B369">
            <v>364</v>
          </cell>
        </row>
        <row r="370">
          <cell r="B370">
            <v>365</v>
          </cell>
        </row>
        <row r="371">
          <cell r="B371">
            <v>366</v>
          </cell>
        </row>
        <row r="372">
          <cell r="B372">
            <v>367</v>
          </cell>
        </row>
        <row r="373">
          <cell r="B373">
            <v>368</v>
          </cell>
        </row>
        <row r="374">
          <cell r="B374">
            <v>369</v>
          </cell>
        </row>
        <row r="375">
          <cell r="B375">
            <v>370</v>
          </cell>
        </row>
        <row r="376">
          <cell r="B376">
            <v>371</v>
          </cell>
        </row>
        <row r="377">
          <cell r="B377">
            <v>372</v>
          </cell>
        </row>
        <row r="378">
          <cell r="B378">
            <v>373</v>
          </cell>
        </row>
        <row r="379">
          <cell r="B379">
            <v>374</v>
          </cell>
        </row>
        <row r="380">
          <cell r="B380">
            <v>375</v>
          </cell>
        </row>
        <row r="381">
          <cell r="B381">
            <v>376</v>
          </cell>
        </row>
        <row r="382">
          <cell r="B382">
            <v>377</v>
          </cell>
        </row>
        <row r="383">
          <cell r="B383">
            <v>378</v>
          </cell>
        </row>
        <row r="384">
          <cell r="B384">
            <v>379</v>
          </cell>
        </row>
        <row r="385">
          <cell r="B385">
            <v>380</v>
          </cell>
        </row>
        <row r="386">
          <cell r="B386">
            <v>381</v>
          </cell>
        </row>
        <row r="387">
          <cell r="B387">
            <v>382</v>
          </cell>
        </row>
        <row r="388">
          <cell r="B388">
            <v>383</v>
          </cell>
        </row>
        <row r="389">
          <cell r="B389">
            <v>384</v>
          </cell>
        </row>
        <row r="390">
          <cell r="B390">
            <v>385</v>
          </cell>
        </row>
        <row r="391">
          <cell r="B391">
            <v>386</v>
          </cell>
        </row>
        <row r="392">
          <cell r="B392">
            <v>387</v>
          </cell>
        </row>
        <row r="393">
          <cell r="B393">
            <v>388</v>
          </cell>
        </row>
        <row r="394">
          <cell r="B394">
            <v>389</v>
          </cell>
        </row>
        <row r="395">
          <cell r="B395">
            <v>390</v>
          </cell>
        </row>
        <row r="396">
          <cell r="B396">
            <v>391</v>
          </cell>
        </row>
        <row r="397">
          <cell r="B397">
            <v>392</v>
          </cell>
        </row>
        <row r="398">
          <cell r="B398">
            <v>393</v>
          </cell>
        </row>
        <row r="399">
          <cell r="B399">
            <v>394</v>
          </cell>
        </row>
        <row r="400">
          <cell r="B400">
            <v>395</v>
          </cell>
        </row>
        <row r="401">
          <cell r="B401">
            <v>396</v>
          </cell>
        </row>
        <row r="402">
          <cell r="B402">
            <v>397</v>
          </cell>
        </row>
        <row r="403">
          <cell r="B403">
            <v>398</v>
          </cell>
        </row>
        <row r="404">
          <cell r="B404">
            <v>399</v>
          </cell>
        </row>
        <row r="405">
          <cell r="B405">
            <v>400</v>
          </cell>
        </row>
        <row r="406">
          <cell r="B406">
            <v>401</v>
          </cell>
        </row>
        <row r="407">
          <cell r="B407">
            <v>402</v>
          </cell>
        </row>
        <row r="408">
          <cell r="B408">
            <v>403</v>
          </cell>
        </row>
        <row r="409">
          <cell r="B409">
            <v>404</v>
          </cell>
        </row>
        <row r="410">
          <cell r="B410">
            <v>405</v>
          </cell>
        </row>
        <row r="411">
          <cell r="B411">
            <v>406</v>
          </cell>
        </row>
        <row r="412">
          <cell r="B412">
            <v>407</v>
          </cell>
        </row>
        <row r="413">
          <cell r="B413">
            <v>408</v>
          </cell>
        </row>
        <row r="414">
          <cell r="B414">
            <v>409</v>
          </cell>
        </row>
        <row r="415">
          <cell r="B415">
            <v>410</v>
          </cell>
        </row>
        <row r="416">
          <cell r="B416">
            <v>411</v>
          </cell>
        </row>
        <row r="417">
          <cell r="B417">
            <v>412</v>
          </cell>
        </row>
        <row r="418">
          <cell r="B418">
            <v>413</v>
          </cell>
        </row>
        <row r="419">
          <cell r="B419">
            <v>414</v>
          </cell>
        </row>
        <row r="420">
          <cell r="B420">
            <v>415</v>
          </cell>
        </row>
        <row r="421">
          <cell r="B421">
            <v>416</v>
          </cell>
        </row>
        <row r="422">
          <cell r="B422">
            <v>417</v>
          </cell>
        </row>
        <row r="423">
          <cell r="B423">
            <v>418</v>
          </cell>
        </row>
        <row r="424">
          <cell r="B424">
            <v>419</v>
          </cell>
        </row>
        <row r="425">
          <cell r="B425">
            <v>420</v>
          </cell>
        </row>
        <row r="426">
          <cell r="B426">
            <v>421</v>
          </cell>
        </row>
        <row r="427">
          <cell r="B427">
            <v>422</v>
          </cell>
        </row>
        <row r="428">
          <cell r="B428">
            <v>423</v>
          </cell>
        </row>
        <row r="429">
          <cell r="B429">
            <v>424</v>
          </cell>
        </row>
        <row r="430">
          <cell r="B430">
            <v>425</v>
          </cell>
        </row>
        <row r="431">
          <cell r="B431">
            <v>426</v>
          </cell>
        </row>
        <row r="432">
          <cell r="B432">
            <v>427</v>
          </cell>
        </row>
        <row r="433">
          <cell r="B433">
            <v>428</v>
          </cell>
        </row>
        <row r="434">
          <cell r="B434">
            <v>429</v>
          </cell>
        </row>
        <row r="435">
          <cell r="B435">
            <v>430</v>
          </cell>
        </row>
        <row r="436">
          <cell r="B436">
            <v>431</v>
          </cell>
        </row>
        <row r="437">
          <cell r="B437">
            <v>432</v>
          </cell>
        </row>
        <row r="438">
          <cell r="B438">
            <v>433</v>
          </cell>
        </row>
        <row r="439">
          <cell r="B439">
            <v>434</v>
          </cell>
        </row>
        <row r="440">
          <cell r="B440">
            <v>435</v>
          </cell>
        </row>
        <row r="441">
          <cell r="B441">
            <v>436</v>
          </cell>
        </row>
        <row r="442">
          <cell r="B442">
            <v>437</v>
          </cell>
        </row>
        <row r="443">
          <cell r="B443">
            <v>438</v>
          </cell>
        </row>
        <row r="444">
          <cell r="B444">
            <v>439</v>
          </cell>
        </row>
        <row r="445">
          <cell r="B445">
            <v>440</v>
          </cell>
        </row>
        <row r="446">
          <cell r="B446">
            <v>441</v>
          </cell>
        </row>
        <row r="447">
          <cell r="B447">
            <v>442</v>
          </cell>
        </row>
        <row r="448">
          <cell r="B448">
            <v>443</v>
          </cell>
        </row>
        <row r="449">
          <cell r="B449">
            <v>444</v>
          </cell>
        </row>
        <row r="450">
          <cell r="B450">
            <v>445</v>
          </cell>
        </row>
        <row r="451">
          <cell r="B451">
            <v>446</v>
          </cell>
        </row>
        <row r="452">
          <cell r="B452">
            <v>447</v>
          </cell>
        </row>
        <row r="453">
          <cell r="B453">
            <v>448</v>
          </cell>
        </row>
        <row r="454">
          <cell r="B454">
            <v>449</v>
          </cell>
        </row>
        <row r="455">
          <cell r="B455">
            <v>450</v>
          </cell>
        </row>
        <row r="456">
          <cell r="B456">
            <v>451</v>
          </cell>
        </row>
        <row r="457">
          <cell r="B457">
            <v>452</v>
          </cell>
        </row>
        <row r="458">
          <cell r="B458">
            <v>453</v>
          </cell>
        </row>
        <row r="459">
          <cell r="B459">
            <v>454</v>
          </cell>
        </row>
        <row r="460">
          <cell r="B460">
            <v>455</v>
          </cell>
        </row>
        <row r="461">
          <cell r="B461">
            <v>456</v>
          </cell>
        </row>
        <row r="462">
          <cell r="B462">
            <v>457</v>
          </cell>
        </row>
        <row r="463">
          <cell r="B463">
            <v>458</v>
          </cell>
        </row>
        <row r="464">
          <cell r="B464">
            <v>459</v>
          </cell>
        </row>
        <row r="465">
          <cell r="B465">
            <v>460</v>
          </cell>
        </row>
        <row r="466">
          <cell r="B466">
            <v>461</v>
          </cell>
        </row>
        <row r="467">
          <cell r="B467">
            <v>462</v>
          </cell>
        </row>
        <row r="468">
          <cell r="B468">
            <v>463</v>
          </cell>
        </row>
        <row r="469">
          <cell r="B469">
            <v>464</v>
          </cell>
        </row>
        <row r="470">
          <cell r="B470">
            <v>465</v>
          </cell>
        </row>
        <row r="471">
          <cell r="B471">
            <v>466</v>
          </cell>
        </row>
        <row r="472">
          <cell r="B472">
            <v>467</v>
          </cell>
        </row>
        <row r="473">
          <cell r="B473">
            <v>468</v>
          </cell>
        </row>
        <row r="474">
          <cell r="B474">
            <v>469</v>
          </cell>
        </row>
        <row r="475">
          <cell r="B475">
            <v>470</v>
          </cell>
        </row>
        <row r="476">
          <cell r="B476">
            <v>471</v>
          </cell>
        </row>
        <row r="477">
          <cell r="B477">
            <v>472</v>
          </cell>
        </row>
        <row r="478">
          <cell r="B478">
            <v>473</v>
          </cell>
        </row>
        <row r="479">
          <cell r="B479">
            <v>474</v>
          </cell>
        </row>
        <row r="480">
          <cell r="B480">
            <v>475</v>
          </cell>
        </row>
        <row r="481">
          <cell r="B481">
            <v>476</v>
          </cell>
        </row>
        <row r="482">
          <cell r="B482">
            <v>477</v>
          </cell>
        </row>
        <row r="483">
          <cell r="B483">
            <v>478</v>
          </cell>
        </row>
        <row r="484">
          <cell r="B484">
            <v>479</v>
          </cell>
        </row>
        <row r="485">
          <cell r="B485">
            <v>480</v>
          </cell>
        </row>
        <row r="486">
          <cell r="B486">
            <v>481</v>
          </cell>
        </row>
        <row r="487">
          <cell r="B487">
            <v>482</v>
          </cell>
        </row>
        <row r="488">
          <cell r="B488">
            <v>483</v>
          </cell>
        </row>
        <row r="489">
          <cell r="B489">
            <v>484</v>
          </cell>
        </row>
        <row r="490">
          <cell r="B490">
            <v>485</v>
          </cell>
        </row>
        <row r="491">
          <cell r="B491">
            <v>486</v>
          </cell>
        </row>
        <row r="492">
          <cell r="B492">
            <v>487</v>
          </cell>
        </row>
        <row r="493">
          <cell r="B493">
            <v>488</v>
          </cell>
        </row>
        <row r="494">
          <cell r="B494">
            <v>489</v>
          </cell>
        </row>
        <row r="495">
          <cell r="B495">
            <v>490</v>
          </cell>
        </row>
        <row r="496">
          <cell r="B496">
            <v>491</v>
          </cell>
        </row>
        <row r="497">
          <cell r="B497">
            <v>492</v>
          </cell>
        </row>
        <row r="498">
          <cell r="B498">
            <v>493</v>
          </cell>
        </row>
        <row r="499">
          <cell r="B499">
            <v>494</v>
          </cell>
        </row>
        <row r="500">
          <cell r="B500">
            <v>495</v>
          </cell>
        </row>
        <row r="501">
          <cell r="B501">
            <v>496</v>
          </cell>
        </row>
        <row r="502">
          <cell r="B502">
            <v>497</v>
          </cell>
        </row>
        <row r="503">
          <cell r="B503">
            <v>498</v>
          </cell>
        </row>
        <row r="504">
          <cell r="B504">
            <v>499</v>
          </cell>
        </row>
        <row r="505">
          <cell r="B505">
            <v>500</v>
          </cell>
        </row>
      </sheetData>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Z100"/>
  <sheetViews>
    <sheetView topLeftCell="A7" workbookViewId="0">
      <selection activeCell="I19" sqref="I19:R25"/>
    </sheetView>
  </sheetViews>
  <sheetFormatPr defaultColWidth="2.625" defaultRowHeight="13.5" x14ac:dyDescent="0.15"/>
  <cols>
    <col min="1" max="3" width="2.625" style="2" customWidth="1"/>
    <col min="4" max="4" width="8.5" style="2" customWidth="1"/>
    <col min="5" max="5" width="13.75" style="2" customWidth="1"/>
    <col min="6" max="6" width="20.375" style="2" customWidth="1"/>
    <col min="7" max="8" width="2.625" style="2" customWidth="1"/>
    <col min="9" max="9" width="9.75" style="2" customWidth="1"/>
    <col min="10" max="10" width="21.5" style="2" customWidth="1"/>
    <col min="11" max="11" width="11" style="2" customWidth="1"/>
    <col min="12" max="14" width="2.625" style="2" customWidth="1"/>
    <col min="15" max="15" width="3.75" style="2" customWidth="1"/>
    <col min="16" max="16384" width="2.625" style="2"/>
  </cols>
  <sheetData>
    <row r="1" spans="1:52" ht="3" customHeight="1" x14ac:dyDescent="0.15">
      <c r="A1" s="84"/>
      <c r="B1" s="85"/>
      <c r="C1" s="85"/>
      <c r="D1" s="85"/>
      <c r="E1" s="86"/>
      <c r="F1" s="82"/>
      <c r="G1" s="83"/>
      <c r="H1" s="87"/>
      <c r="I1" s="88"/>
      <c r="J1" s="89"/>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row>
    <row r="2" spans="1:52" ht="6" customHeight="1" x14ac:dyDescent="0.15">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row>
    <row r="3" spans="1:52" ht="6" customHeight="1" x14ac:dyDescent="0.1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row>
    <row r="4" spans="1:52" ht="6" customHeight="1" x14ac:dyDescent="0.1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row>
    <row r="5" spans="1:52" ht="39" x14ac:dyDescent="0.15">
      <c r="A5" s="3"/>
      <c r="B5" s="3"/>
      <c r="C5" s="3"/>
      <c r="D5" s="90" t="str">
        <f>[1]基本ﾃﾞｰﾀ!$B$2</f>
        <v>☆学校事務統括システムⅡ　WIN7正規版☆</v>
      </c>
      <c r="E5" s="90"/>
      <c r="F5" s="90"/>
      <c r="G5" s="90"/>
      <c r="H5" s="90"/>
      <c r="I5" s="90"/>
      <c r="J5" s="90"/>
      <c r="K5" s="90"/>
      <c r="L5" s="90"/>
      <c r="M5" s="90"/>
      <c r="N5" s="90"/>
      <c r="O5" s="90"/>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row>
    <row r="6" spans="1:52" x14ac:dyDescent="0.15">
      <c r="A6" s="3"/>
      <c r="B6" s="3"/>
      <c r="C6" s="3"/>
      <c r="D6" s="72" t="str">
        <f>[1]基本ﾃﾞｰﾀ!$C3</f>
        <v>Main.Producer:K.Saito / Second.Producer:M.Yamanokuchi　2002-2013 OA研究推進委員会</v>
      </c>
      <c r="E6" s="72"/>
      <c r="F6" s="72"/>
      <c r="G6" s="72"/>
      <c r="H6" s="72"/>
      <c r="I6" s="72"/>
      <c r="J6" s="91" t="s">
        <v>0</v>
      </c>
      <c r="K6" s="91"/>
      <c r="L6" s="91"/>
      <c r="M6" s="91"/>
      <c r="N6" s="91"/>
      <c r="O6" s="91"/>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row>
    <row r="7" spans="1:52" x14ac:dyDescent="0.15">
      <c r="A7" s="3"/>
      <c r="B7" s="3"/>
      <c r="C7" s="3"/>
      <c r="D7" s="72" t="str">
        <f>[1]基本ﾃﾞｰﾀ!$C4</f>
        <v>Microsoft Excel2000Pro SR1-00/07 &amp; IME2000/ATOK</v>
      </c>
      <c r="E7" s="72"/>
      <c r="F7" s="72"/>
      <c r="G7" s="72"/>
      <c r="H7" s="72"/>
      <c r="I7" s="72"/>
      <c r="J7" s="73">
        <f>[1]基本ﾃﾞｰﾀ!$G4</f>
        <v>0</v>
      </c>
      <c r="K7" s="73"/>
      <c r="L7" s="73"/>
      <c r="M7" s="73"/>
      <c r="N7" s="73"/>
      <c r="O7" s="7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row>
    <row r="8" spans="1:52" x14ac:dyDescent="0.15">
      <c r="A8" s="3"/>
      <c r="B8" s="3"/>
      <c r="C8" s="3"/>
      <c r="D8" s="72" t="str">
        <f>[1]基本ﾃﾞｰﾀ!$C5</f>
        <v>つーるﾎﾞｯｸｽ　VBA MACRO　Ver9.11　Vol5.22　WIN7版</v>
      </c>
      <c r="E8" s="72"/>
      <c r="F8" s="72"/>
      <c r="G8" s="72"/>
      <c r="H8" s="72"/>
      <c r="I8" s="72"/>
      <c r="J8" s="73">
        <f>[1]基本ﾃﾞｰﾀ!$G5</f>
        <v>0</v>
      </c>
      <c r="K8" s="73"/>
      <c r="L8" s="73"/>
      <c r="M8" s="73"/>
      <c r="N8" s="73"/>
      <c r="O8" s="7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row>
    <row r="9" spans="1:52" ht="14.25" x14ac:dyDescent="0.15">
      <c r="A9" s="3"/>
      <c r="B9" s="3"/>
      <c r="C9" s="3"/>
      <c r="D9" s="7" t="s">
        <v>21</v>
      </c>
      <c r="E9" s="8" t="str">
        <f>[1]基本ﾃﾞｰﾀ!$D6</f>
        <v>鹿児島市教育委員会</v>
      </c>
      <c r="F9" s="9" t="str">
        <f>[1]基本ﾃﾞｰﾀ!$E6</f>
        <v>薩摩　隼太</v>
      </c>
      <c r="G9" s="4"/>
      <c r="H9" s="4"/>
      <c r="I9" s="4"/>
      <c r="J9" s="92" t="str">
        <f>[1]基本ﾃﾞｰﾀ!$J5</f>
        <v>鹿児島県小中学校事務職員研究会管理</v>
      </c>
      <c r="K9" s="93"/>
      <c r="L9" s="93"/>
      <c r="M9" s="93"/>
      <c r="N9" s="93"/>
      <c r="O9" s="4" t="s">
        <v>1</v>
      </c>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row>
    <row r="10" spans="1:52" x14ac:dyDescent="0.15">
      <c r="A10" s="3"/>
      <c r="B10" s="3"/>
      <c r="C10" s="3"/>
      <c r="D10" s="81" t="s">
        <v>2</v>
      </c>
      <c r="E10" s="81"/>
      <c r="F10" s="81"/>
      <c r="G10" s="81"/>
      <c r="H10" s="6"/>
      <c r="I10" s="79" t="str">
        <f>[1]基本ﾃﾞｰﾀ!$F7</f>
        <v>天文館教育事務所</v>
      </c>
      <c r="J10" s="80"/>
      <c r="K10" s="10" t="s">
        <v>3</v>
      </c>
      <c r="L10" s="10"/>
      <c r="M10" s="10"/>
      <c r="N10" s="11"/>
      <c r="O10" s="4"/>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row>
    <row r="11" spans="1:52" x14ac:dyDescent="0.15">
      <c r="A11" s="3"/>
      <c r="B11" s="3"/>
      <c r="C11" s="3"/>
      <c r="D11" s="5">
        <v>1</v>
      </c>
      <c r="E11" s="5" t="s">
        <v>4</v>
      </c>
      <c r="F11" s="76" t="str">
        <f>[1]基本ﾃﾞｰﾀ!$D8</f>
        <v>鹿児島市立天文館小学校</v>
      </c>
      <c r="G11" s="77"/>
      <c r="H11" s="77"/>
      <c r="I11" s="78" t="str">
        <f>[1]基本ﾃﾞｰﾀ!$F8</f>
        <v>所長名</v>
      </c>
      <c r="J11" s="74"/>
      <c r="K11" s="74" t="str">
        <f>[1]基本ﾃﾞｰﾀ!$H8</f>
        <v>大隅　太郎太</v>
      </c>
      <c r="L11" s="74"/>
      <c r="M11" s="74"/>
      <c r="N11" s="75"/>
      <c r="O11" s="4"/>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row>
    <row r="12" spans="1:52" x14ac:dyDescent="0.15">
      <c r="A12" s="3"/>
      <c r="B12" s="3"/>
      <c r="C12" s="3"/>
      <c r="D12" s="5">
        <v>2</v>
      </c>
      <c r="E12" s="5" t="s">
        <v>5</v>
      </c>
      <c r="F12" s="76" t="str">
        <f>[1]基本ﾃﾞｰﾀ!$D9</f>
        <v>天文館小学校</v>
      </c>
      <c r="G12" s="77"/>
      <c r="H12" s="77"/>
      <c r="I12" s="12" t="str">
        <f>[1]基本ﾃﾞｰﾀ!$J7</f>
        <v>〒899-0001</v>
      </c>
      <c r="J12" s="13" t="str">
        <f>[1]基本ﾃﾞｰﾀ!$K7</f>
        <v>鹿児島市天文館1-1-2</v>
      </c>
      <c r="K12" s="13"/>
      <c r="L12" s="13"/>
      <c r="M12" s="13"/>
      <c r="N12" s="14"/>
      <c r="O12" s="4"/>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row>
    <row r="13" spans="1:52" x14ac:dyDescent="0.15">
      <c r="A13" s="3"/>
      <c r="B13" s="3"/>
      <c r="C13" s="3"/>
      <c r="D13" s="5">
        <v>3</v>
      </c>
      <c r="E13" s="5" t="s">
        <v>6</v>
      </c>
      <c r="F13" s="76" t="str">
        <f>[1]基本ﾃﾞｰﾀ!$D10</f>
        <v>鹿児島</v>
      </c>
      <c r="G13" s="77"/>
      <c r="H13" s="77"/>
      <c r="I13" s="6"/>
      <c r="J13" s="6"/>
      <c r="K13" s="6"/>
      <c r="L13" s="6"/>
      <c r="M13" s="6"/>
      <c r="N13" s="4"/>
      <c r="O13" s="4"/>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row>
    <row r="14" spans="1:52" x14ac:dyDescent="0.15">
      <c r="A14" s="3"/>
      <c r="B14" s="3"/>
      <c r="C14" s="3"/>
      <c r="D14" s="5">
        <v>4</v>
      </c>
      <c r="E14" s="5" t="s">
        <v>7</v>
      </c>
      <c r="F14" s="76" t="str">
        <f>[1]基本ﾃﾞｰﾀ!$D11</f>
        <v>鹿児島市天文館1-1-1</v>
      </c>
      <c r="G14" s="77"/>
      <c r="H14" s="77"/>
      <c r="I14" s="79" t="str">
        <f>[1]基本ﾃﾞｰﾀ!$F6</f>
        <v>鹿児島県教育委員会</v>
      </c>
      <c r="J14" s="80"/>
      <c r="K14" s="10"/>
      <c r="L14" s="10"/>
      <c r="M14" s="10"/>
      <c r="N14" s="11"/>
      <c r="O14" s="4"/>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row>
    <row r="15" spans="1:52" x14ac:dyDescent="0.15">
      <c r="A15" s="3"/>
      <c r="B15" s="3"/>
      <c r="C15" s="3"/>
      <c r="D15" s="5">
        <v>5</v>
      </c>
      <c r="E15" s="5" t="s">
        <v>8</v>
      </c>
      <c r="F15" s="77" t="str">
        <f>[1]基本ﾃﾞｰﾀ!$D12</f>
        <v>西郷　隆盛</v>
      </c>
      <c r="G15" s="77"/>
      <c r="H15" s="77"/>
      <c r="I15" s="15" t="str">
        <f>[1]基本ﾃﾞｰﾀ!$J6</f>
        <v>〒８９０－８５７７</v>
      </c>
      <c r="J15" s="16" t="str">
        <f>[1]基本ﾃﾞｰﾀ!$K6</f>
        <v>鹿児島市鴨池新町１０番１号</v>
      </c>
      <c r="K15" s="16"/>
      <c r="L15" s="16"/>
      <c r="M15" s="16"/>
      <c r="N15" s="17"/>
      <c r="O15" s="4"/>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row>
    <row r="16" spans="1:52" x14ac:dyDescent="0.15">
      <c r="A16" s="3"/>
      <c r="B16" s="3"/>
      <c r="C16" s="3"/>
      <c r="D16" s="5">
        <v>6</v>
      </c>
      <c r="E16" s="5" t="s">
        <v>9</v>
      </c>
      <c r="F16" s="76">
        <f>[1]基本ﾃﾞｰﾀ!$D13</f>
        <v>1</v>
      </c>
      <c r="G16" s="77"/>
      <c r="H16" s="77"/>
      <c r="I16" s="12"/>
      <c r="J16" s="13"/>
      <c r="K16" s="13"/>
      <c r="L16" s="13"/>
      <c r="M16" s="13"/>
      <c r="N16" s="14"/>
      <c r="O16" s="4"/>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row>
    <row r="17" spans="1:52" x14ac:dyDescent="0.15">
      <c r="A17" s="3"/>
      <c r="B17" s="3"/>
      <c r="C17" s="3"/>
      <c r="D17" s="5">
        <v>7</v>
      </c>
      <c r="E17" s="5" t="s">
        <v>10</v>
      </c>
      <c r="F17" s="76" t="str">
        <f>[1]基本ﾃﾞｰﾀ!$D14</f>
        <v>01</v>
      </c>
      <c r="G17" s="77"/>
      <c r="H17" s="77"/>
      <c r="I17" s="6"/>
      <c r="J17" s="6"/>
      <c r="K17" s="6"/>
      <c r="L17" s="6"/>
      <c r="M17" s="6"/>
      <c r="N17" s="4"/>
      <c r="O17" s="4"/>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row>
    <row r="18" spans="1:52" x14ac:dyDescent="0.15">
      <c r="A18" s="3"/>
      <c r="B18" s="3"/>
      <c r="C18" s="3"/>
      <c r="D18" s="5">
        <v>8</v>
      </c>
      <c r="E18" s="5" t="s">
        <v>11</v>
      </c>
      <c r="F18" s="76" t="str">
        <f>[1]基本ﾃﾞｰﾀ!$D15</f>
        <v>10</v>
      </c>
      <c r="G18" s="77"/>
      <c r="H18" s="77"/>
      <c r="I18" s="6"/>
      <c r="J18" s="6"/>
      <c r="K18" s="6"/>
      <c r="L18" s="6"/>
      <c r="M18" s="6"/>
      <c r="N18" s="4"/>
      <c r="O18" s="4"/>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row>
    <row r="19" spans="1:52" x14ac:dyDescent="0.15">
      <c r="A19" s="3"/>
      <c r="B19" s="3"/>
      <c r="C19" s="3"/>
      <c r="D19" s="5">
        <v>9</v>
      </c>
      <c r="E19" s="5" t="s">
        <v>12</v>
      </c>
      <c r="F19" s="76" t="str">
        <f>[1]基本ﾃﾞｰﾀ!$D16</f>
        <v>02</v>
      </c>
      <c r="G19" s="77"/>
      <c r="H19" s="77"/>
      <c r="I19" s="79" t="str">
        <f>[1]基本ﾃﾞｰﾀ!$F$31</f>
        <v>公立学校共済組合　鹿児島支部</v>
      </c>
      <c r="J19" s="80"/>
      <c r="K19" s="10" t="str">
        <f>[1]基本ﾃﾞｰﾀ!$J$31</f>
        <v>〒890-8577</v>
      </c>
      <c r="L19" s="80" t="str">
        <f>[1]基本ﾃﾞｰﾀ!$K$31</f>
        <v>鹿児島市鴨池新町10-1</v>
      </c>
      <c r="M19" s="80"/>
      <c r="N19" s="80"/>
      <c r="O19" s="80"/>
      <c r="P19" s="80"/>
      <c r="Q19" s="80"/>
      <c r="R19" s="95"/>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row>
    <row r="20" spans="1:52" x14ac:dyDescent="0.15">
      <c r="A20" s="3"/>
      <c r="B20" s="3"/>
      <c r="C20" s="3"/>
      <c r="D20" s="5">
        <v>10</v>
      </c>
      <c r="E20" s="5" t="s">
        <v>13</v>
      </c>
      <c r="F20" s="76" t="str">
        <f>[1]基本ﾃﾞｰﾀ!$D17</f>
        <v>01</v>
      </c>
      <c r="G20" s="77"/>
      <c r="H20" s="77"/>
      <c r="I20" s="15"/>
      <c r="J20" s="16"/>
      <c r="K20" s="74" t="str">
        <f>[1]基本ﾃﾞｰﾀ!$F$33</f>
        <v>鹿児島県教育庁  内</v>
      </c>
      <c r="L20" s="74"/>
      <c r="M20" s="74"/>
      <c r="N20" s="74"/>
      <c r="O20" s="74"/>
      <c r="P20" s="74"/>
      <c r="Q20" s="74"/>
      <c r="R20" s="75"/>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row>
    <row r="21" spans="1:52" x14ac:dyDescent="0.15">
      <c r="A21" s="3"/>
      <c r="B21" s="3"/>
      <c r="C21" s="3"/>
      <c r="D21" s="5">
        <v>11</v>
      </c>
      <c r="E21" s="5" t="s">
        <v>14</v>
      </c>
      <c r="F21" s="76" t="str">
        <f>[1]基本ﾃﾞｰﾀ!$D18</f>
        <v>09</v>
      </c>
      <c r="G21" s="77"/>
      <c r="H21" s="77"/>
      <c r="I21" s="15" t="str">
        <f>[1]基本ﾃﾞｰﾀ!$I$33</f>
        <v>TEL(県庁)</v>
      </c>
      <c r="J21" s="16" t="str">
        <f>[1]基本ﾃﾞｰﾀ!$J$33</f>
        <v>099-286-2111</v>
      </c>
      <c r="K21" s="16" t="str">
        <f>[1]基本ﾃﾞｰﾀ!$K$33</f>
        <v>FAX</v>
      </c>
      <c r="L21" s="74" t="str">
        <f>[1]基本ﾃﾞｰﾀ!$L$33</f>
        <v>099-286-5663</v>
      </c>
      <c r="M21" s="74"/>
      <c r="N21" s="74"/>
      <c r="O21" s="74"/>
      <c r="P21" s="74"/>
      <c r="Q21" s="74"/>
      <c r="R21" s="75"/>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row>
    <row r="22" spans="1:52" x14ac:dyDescent="0.15">
      <c r="A22" s="3"/>
      <c r="B22" s="3"/>
      <c r="C22" s="3"/>
      <c r="D22" s="5">
        <v>12</v>
      </c>
      <c r="E22" s="5" t="s">
        <v>15</v>
      </c>
      <c r="F22" s="76" t="str">
        <f>[1]基本ﾃﾞｰﾀ!$D19</f>
        <v>02</v>
      </c>
      <c r="G22" s="77"/>
      <c r="H22" s="77"/>
      <c r="I22" s="15" t="str">
        <f>[1]基本ﾃﾞｰﾀ!$I$34</f>
        <v>福利係</v>
      </c>
      <c r="J22" s="16" t="str">
        <f>[1]基本ﾃﾞｰﾀ!$J$34</f>
        <v>099-286-5205</v>
      </c>
      <c r="K22" s="16" t="str">
        <f>[1]基本ﾃﾞｰﾀ!$K$34</f>
        <v>内線</v>
      </c>
      <c r="L22" s="94">
        <f>[1]基本ﾃﾞｰﾀ!$L$34</f>
        <v>521752185219</v>
      </c>
      <c r="M22" s="74"/>
      <c r="N22" s="74"/>
      <c r="O22" s="74"/>
      <c r="P22" s="74"/>
      <c r="Q22" s="74"/>
      <c r="R22" s="75"/>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row>
    <row r="23" spans="1:52" x14ac:dyDescent="0.15">
      <c r="A23" s="3"/>
      <c r="B23" s="3"/>
      <c r="C23" s="3"/>
      <c r="D23" s="5">
        <v>13</v>
      </c>
      <c r="E23" s="5" t="s">
        <v>16</v>
      </c>
      <c r="F23" s="76" t="str">
        <f>[1]基本ﾃﾞｰﾀ!$D20</f>
        <v>654321</v>
      </c>
      <c r="G23" s="77"/>
      <c r="H23" s="77"/>
      <c r="I23" s="15" t="str">
        <f>[1]基本ﾃﾞｰﾀ!$I$35</f>
        <v>厚生係</v>
      </c>
      <c r="J23" s="16" t="str">
        <f>[1]基本ﾃﾞｰﾀ!$J$35</f>
        <v>099-286-5206</v>
      </c>
      <c r="K23" s="16" t="str">
        <f>[1]基本ﾃﾞｰﾀ!$K$35</f>
        <v>内線</v>
      </c>
      <c r="L23" s="94">
        <f>[1]基本ﾃﾞｰﾀ!$L$35</f>
        <v>521452155216</v>
      </c>
      <c r="M23" s="74"/>
      <c r="N23" s="74"/>
      <c r="O23" s="74"/>
      <c r="P23" s="74"/>
      <c r="Q23" s="74"/>
      <c r="R23" s="75"/>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row>
    <row r="24" spans="1:52" x14ac:dyDescent="0.15">
      <c r="A24" s="3"/>
      <c r="B24" s="3"/>
      <c r="C24" s="3"/>
      <c r="D24" s="5">
        <v>14</v>
      </c>
      <c r="E24" s="5" t="s">
        <v>17</v>
      </c>
      <c r="F24" s="76" t="str">
        <f>[1]基本ﾃﾞｰﾀ!$D21</f>
        <v>899-0001</v>
      </c>
      <c r="G24" s="77"/>
      <c r="H24" s="77"/>
      <c r="I24" s="15" t="str">
        <f>[1]基本ﾃﾞｰﾀ!$I$36</f>
        <v>年金給付係</v>
      </c>
      <c r="J24" s="16"/>
      <c r="K24" s="16" t="str">
        <f>[1]基本ﾃﾞｰﾀ!$K$36</f>
        <v>内線</v>
      </c>
      <c r="L24" s="94">
        <f>[1]基本ﾃﾞｰﾀ!$L$36</f>
        <v>522052215222</v>
      </c>
      <c r="M24" s="74"/>
      <c r="N24" s="74"/>
      <c r="O24" s="74"/>
      <c r="P24" s="74"/>
      <c r="Q24" s="74"/>
      <c r="R24" s="75"/>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row>
    <row r="25" spans="1:52" x14ac:dyDescent="0.15">
      <c r="A25" s="3"/>
      <c r="B25" s="3"/>
      <c r="C25" s="3"/>
      <c r="D25" s="5">
        <v>15</v>
      </c>
      <c r="E25" s="5" t="s">
        <v>18</v>
      </c>
      <c r="F25" s="76" t="str">
        <f>[1]基本ﾃﾞｰﾀ!$D22</f>
        <v>0995-12-3456</v>
      </c>
      <c r="G25" s="77"/>
      <c r="H25" s="77"/>
      <c r="I25" s="12"/>
      <c r="J25" s="13"/>
      <c r="K25" s="13"/>
      <c r="L25" s="13"/>
      <c r="M25" s="13"/>
      <c r="N25" s="59"/>
      <c r="O25" s="59"/>
      <c r="P25" s="60"/>
      <c r="Q25" s="60"/>
      <c r="R25" s="61"/>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row>
    <row r="26" spans="1:52" x14ac:dyDescent="0.15">
      <c r="A26" s="3"/>
      <c r="B26" s="3"/>
      <c r="C26" s="3"/>
      <c r="D26" s="5">
        <v>16</v>
      </c>
      <c r="E26" s="5" t="s">
        <v>19</v>
      </c>
      <c r="F26" s="76" t="str">
        <f>[1]基本ﾃﾞｰﾀ!$D23</f>
        <v>0995-65-4321</v>
      </c>
      <c r="G26" s="77"/>
      <c r="H26" s="77"/>
      <c r="I26" s="6"/>
      <c r="J26" s="6"/>
      <c r="K26" s="6"/>
      <c r="L26" s="6"/>
      <c r="M26" s="6"/>
      <c r="N26" s="4"/>
      <c r="O26" s="4"/>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row>
    <row r="27" spans="1:52" x14ac:dyDescent="0.15">
      <c r="A27" s="3"/>
      <c r="B27" s="3"/>
      <c r="C27" s="3"/>
      <c r="D27" s="5">
        <v>17</v>
      </c>
      <c r="E27" s="5"/>
      <c r="F27" s="76" t="str">
        <f>[1]基本ﾃﾞｰﾀ!$D24</f>
        <v>鹿児島　一太郎</v>
      </c>
      <c r="G27" s="77"/>
      <c r="H27" s="77"/>
      <c r="I27" s="6"/>
      <c r="J27" s="6"/>
      <c r="K27" s="6"/>
      <c r="L27" s="6"/>
      <c r="M27" s="6"/>
      <c r="N27" s="4"/>
      <c r="O27" s="4"/>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row>
    <row r="28" spans="1:52" x14ac:dyDescent="0.15">
      <c r="A28" s="3"/>
      <c r="B28" s="3"/>
      <c r="C28" s="3"/>
      <c r="D28" s="5">
        <v>18</v>
      </c>
      <c r="E28" s="5"/>
      <c r="F28" s="76">
        <f>[1]基本ﾃﾞｰﾀ!$D25</f>
        <v>0</v>
      </c>
      <c r="G28" s="77"/>
      <c r="H28" s="77"/>
      <c r="I28" s="6"/>
      <c r="J28" s="6"/>
      <c r="K28" s="6"/>
      <c r="L28" s="6"/>
      <c r="M28" s="6"/>
      <c r="N28" s="4"/>
      <c r="O28" s="4"/>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row>
    <row r="29" spans="1:52" x14ac:dyDescent="0.15">
      <c r="A29" s="3"/>
      <c r="B29" s="3"/>
      <c r="C29" s="3"/>
      <c r="D29" s="5">
        <v>19</v>
      </c>
      <c r="E29" s="5"/>
      <c r="F29" s="76">
        <f>[1]基本ﾃﾞｰﾀ!$D26</f>
        <v>0</v>
      </c>
      <c r="G29" s="77"/>
      <c r="H29" s="77"/>
      <c r="I29" s="6"/>
      <c r="J29" s="6"/>
      <c r="K29" s="6"/>
      <c r="L29" s="6"/>
      <c r="M29" s="6"/>
      <c r="N29" s="4"/>
      <c r="O29" s="4"/>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row>
    <row r="30" spans="1:52" x14ac:dyDescent="0.15">
      <c r="A30" s="3"/>
      <c r="B30" s="3"/>
      <c r="C30" s="3"/>
      <c r="D30" s="5">
        <v>20</v>
      </c>
      <c r="E30" s="5" t="s">
        <v>20</v>
      </c>
      <c r="F30" s="76">
        <f>[1]基本ﾃﾞｰﾀ!$D27</f>
        <v>0</v>
      </c>
      <c r="G30" s="77"/>
      <c r="H30" s="77"/>
      <c r="I30" s="6"/>
      <c r="J30" s="6"/>
      <c r="K30" s="6"/>
      <c r="L30" s="6"/>
      <c r="M30" s="6"/>
      <c r="N30" s="4"/>
      <c r="O30" s="4"/>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row>
    <row r="31" spans="1:52" x14ac:dyDescent="0.1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row>
    <row r="32" spans="1:52" x14ac:dyDescent="0.1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row>
    <row r="33" spans="1:52" x14ac:dyDescent="0.1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row>
    <row r="34" spans="1:52" x14ac:dyDescent="0.1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row>
    <row r="35" spans="1:52" x14ac:dyDescent="0.1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row>
    <row r="36" spans="1:52" x14ac:dyDescent="0.1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row>
    <row r="37" spans="1:52" x14ac:dyDescent="0.1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row>
    <row r="38" spans="1:52" x14ac:dyDescent="0.1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row>
    <row r="39" spans="1:52" x14ac:dyDescent="0.1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row>
    <row r="40" spans="1:52" x14ac:dyDescent="0.1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row>
    <row r="41" spans="1:52" x14ac:dyDescent="0.1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row>
    <row r="42" spans="1:52" x14ac:dyDescent="0.1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row>
    <row r="43" spans="1:52" x14ac:dyDescent="0.1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row>
    <row r="44" spans="1:52" x14ac:dyDescent="0.1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row>
    <row r="45" spans="1:52" x14ac:dyDescent="0.1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row>
    <row r="46" spans="1:52" x14ac:dyDescent="0.1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row>
    <row r="47" spans="1:52" x14ac:dyDescent="0.1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row>
    <row r="48" spans="1:52" x14ac:dyDescent="0.1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row>
    <row r="49" spans="1:52" x14ac:dyDescent="0.1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row>
    <row r="50" spans="1:52" x14ac:dyDescent="0.1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row>
    <row r="51" spans="1:52" x14ac:dyDescent="0.1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row>
    <row r="52" spans="1:52" x14ac:dyDescent="0.1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row>
    <row r="53" spans="1:52" x14ac:dyDescent="0.1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row>
    <row r="54" spans="1:52" x14ac:dyDescent="0.1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row>
    <row r="55" spans="1:52" x14ac:dyDescent="0.1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row>
    <row r="56" spans="1:52" x14ac:dyDescent="0.1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row>
    <row r="57" spans="1:52" x14ac:dyDescent="0.1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row>
    <row r="58" spans="1:52" x14ac:dyDescent="0.1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row>
    <row r="59" spans="1:52" x14ac:dyDescent="0.1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row>
    <row r="60" spans="1:52" x14ac:dyDescent="0.1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row>
    <row r="61" spans="1:52" x14ac:dyDescent="0.1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row>
    <row r="62" spans="1:52" x14ac:dyDescent="0.1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row>
    <row r="63" spans="1:52" x14ac:dyDescent="0.1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row>
    <row r="64" spans="1:52" x14ac:dyDescent="0.1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row>
    <row r="65" spans="1:52" x14ac:dyDescent="0.1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row>
    <row r="66" spans="1:52" x14ac:dyDescent="0.1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row>
    <row r="67" spans="1:52" x14ac:dyDescent="0.1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row>
    <row r="68" spans="1:52" x14ac:dyDescent="0.1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row>
    <row r="69" spans="1:52" x14ac:dyDescent="0.1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row>
    <row r="70" spans="1:52" x14ac:dyDescent="0.1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row>
    <row r="71" spans="1:52" x14ac:dyDescent="0.1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row>
    <row r="72" spans="1:52" x14ac:dyDescent="0.1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row>
    <row r="73" spans="1:52" x14ac:dyDescent="0.1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row>
    <row r="74" spans="1:52" x14ac:dyDescent="0.1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row>
    <row r="75" spans="1:52" x14ac:dyDescent="0.1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row>
    <row r="76" spans="1:52" x14ac:dyDescent="0.1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row>
    <row r="77" spans="1:52" x14ac:dyDescent="0.1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row>
    <row r="78" spans="1:52" x14ac:dyDescent="0.1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row>
    <row r="79" spans="1:52" x14ac:dyDescent="0.1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3"/>
      <c r="AY79" s="3"/>
      <c r="AZ79" s="3"/>
    </row>
    <row r="80" spans="1:52" x14ac:dyDescent="0.1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row>
    <row r="81" spans="1:52" x14ac:dyDescent="0.1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3"/>
      <c r="AY81" s="3"/>
      <c r="AZ81" s="3"/>
    </row>
    <row r="82" spans="1:52" x14ac:dyDescent="0.1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row>
    <row r="83" spans="1:52" x14ac:dyDescent="0.1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row>
    <row r="84" spans="1:52" x14ac:dyDescent="0.1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row>
    <row r="85" spans="1:52" x14ac:dyDescent="0.1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row>
    <row r="86" spans="1:52" x14ac:dyDescent="0.1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row>
    <row r="87" spans="1:52" x14ac:dyDescent="0.1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row>
    <row r="88" spans="1:52" x14ac:dyDescent="0.1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row>
    <row r="89" spans="1:52" x14ac:dyDescent="0.15">
      <c r="A89" s="3"/>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row>
    <row r="90" spans="1:52" x14ac:dyDescent="0.1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row>
    <row r="91" spans="1:52" x14ac:dyDescent="0.1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row>
    <row r="92" spans="1:52" x14ac:dyDescent="0.1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row>
    <row r="93" spans="1:52" x14ac:dyDescent="0.1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row>
    <row r="94" spans="1:52" x14ac:dyDescent="0.1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row>
    <row r="95" spans="1:52" x14ac:dyDescent="0.1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row>
    <row r="96" spans="1:52" x14ac:dyDescent="0.1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row>
    <row r="97" spans="1:52" x14ac:dyDescent="0.1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3"/>
      <c r="AY97" s="3"/>
      <c r="AZ97" s="3"/>
    </row>
    <row r="98" spans="1:52" x14ac:dyDescent="0.1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row>
    <row r="99" spans="1:52" x14ac:dyDescent="0.1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row>
    <row r="100" spans="1:52" x14ac:dyDescent="0.1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row>
  </sheetData>
  <mergeCells count="43">
    <mergeCell ref="L24:R24"/>
    <mergeCell ref="I19:J19"/>
    <mergeCell ref="L19:R19"/>
    <mergeCell ref="K20:R20"/>
    <mergeCell ref="L21:R21"/>
    <mergeCell ref="L22:R22"/>
    <mergeCell ref="L23:R23"/>
    <mergeCell ref="F30:H30"/>
    <mergeCell ref="J9:N9"/>
    <mergeCell ref="F25:H25"/>
    <mergeCell ref="F26:H26"/>
    <mergeCell ref="F27:H27"/>
    <mergeCell ref="F28:H28"/>
    <mergeCell ref="F29:H29"/>
    <mergeCell ref="F19:H19"/>
    <mergeCell ref="F20:H20"/>
    <mergeCell ref="F21:H21"/>
    <mergeCell ref="F22:H22"/>
    <mergeCell ref="F23:H23"/>
    <mergeCell ref="F24:H24"/>
    <mergeCell ref="F18:H18"/>
    <mergeCell ref="F17:H17"/>
    <mergeCell ref="F13:H13"/>
    <mergeCell ref="F1:G1"/>
    <mergeCell ref="A1:E1"/>
    <mergeCell ref="H1:J1"/>
    <mergeCell ref="D5:O5"/>
    <mergeCell ref="J6:O6"/>
    <mergeCell ref="D6:I6"/>
    <mergeCell ref="D7:I7"/>
    <mergeCell ref="D8:I8"/>
    <mergeCell ref="J7:O7"/>
    <mergeCell ref="K11:N11"/>
    <mergeCell ref="F16:H16"/>
    <mergeCell ref="F15:H15"/>
    <mergeCell ref="F11:H11"/>
    <mergeCell ref="F12:H12"/>
    <mergeCell ref="I11:J11"/>
    <mergeCell ref="F14:H14"/>
    <mergeCell ref="I14:J14"/>
    <mergeCell ref="D10:G10"/>
    <mergeCell ref="J8:O8"/>
    <mergeCell ref="I10:J10"/>
  </mergeCells>
  <phoneticPr fontId="10"/>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BJ93"/>
  <sheetViews>
    <sheetView showZeros="0" tabSelected="1" zoomScale="85" zoomScaleNormal="85" workbookViewId="0">
      <pane xSplit="3" ySplit="13" topLeftCell="D14" activePane="bottomRight" state="frozen"/>
      <selection pane="topRight" activeCell="D1" sqref="D1"/>
      <selection pane="bottomLeft" activeCell="A14" sqref="A14"/>
      <selection pane="bottomRight" activeCell="AX27" sqref="AX27"/>
    </sheetView>
  </sheetViews>
  <sheetFormatPr defaultColWidth="2.625" defaultRowHeight="13.5" x14ac:dyDescent="0.15"/>
  <cols>
    <col min="1" max="3" width="4.875" customWidth="1"/>
    <col min="4" max="4" width="4.375" customWidth="1"/>
    <col min="5" max="5" width="4.75" customWidth="1"/>
    <col min="6" max="34" width="2.75" customWidth="1"/>
    <col min="35" max="35" width="3.5" customWidth="1"/>
    <col min="36" max="39" width="2.75" customWidth="1"/>
  </cols>
  <sheetData>
    <row r="1" spans="1:60" ht="3" customHeight="1" x14ac:dyDescent="0.15">
      <c r="AL1" s="268" t="s">
        <v>71</v>
      </c>
      <c r="AM1" s="268"/>
      <c r="AN1" s="268"/>
      <c r="AO1" s="268"/>
      <c r="AP1" s="268"/>
    </row>
    <row r="2" spans="1:60" x14ac:dyDescent="0.15">
      <c r="A2" s="261" t="s">
        <v>76</v>
      </c>
      <c r="B2" s="261"/>
      <c r="C2" s="261"/>
      <c r="D2" s="262">
        <v>1</v>
      </c>
      <c r="E2" s="64" t="s">
        <v>64</v>
      </c>
      <c r="F2" s="55"/>
      <c r="G2" s="248" t="s">
        <v>65</v>
      </c>
      <c r="H2" s="249"/>
      <c r="I2" s="249"/>
      <c r="J2" s="249"/>
      <c r="K2" s="250"/>
      <c r="L2" s="248" t="s">
        <v>66</v>
      </c>
      <c r="M2" s="249"/>
      <c r="N2" s="249"/>
      <c r="O2" s="249"/>
      <c r="P2" s="250"/>
      <c r="Q2" s="248" t="s">
        <v>67</v>
      </c>
      <c r="R2" s="249"/>
      <c r="S2" s="249"/>
      <c r="T2" s="249"/>
      <c r="U2" s="250"/>
      <c r="V2" s="248" t="s">
        <v>68</v>
      </c>
      <c r="W2" s="249"/>
      <c r="X2" s="249"/>
      <c r="Y2" s="249"/>
      <c r="Z2" s="250"/>
      <c r="AA2" s="248" t="s">
        <v>69</v>
      </c>
      <c r="AB2" s="249"/>
      <c r="AC2" s="249"/>
      <c r="AD2" s="249"/>
      <c r="AE2" s="249"/>
      <c r="AF2" s="249"/>
      <c r="AG2" s="249"/>
      <c r="AH2" s="249"/>
      <c r="AI2" s="249"/>
      <c r="AJ2" s="249"/>
      <c r="AK2" s="250"/>
      <c r="AL2" s="248" t="s">
        <v>70</v>
      </c>
      <c r="AM2" s="249"/>
      <c r="AN2" s="249"/>
      <c r="AO2" s="249"/>
      <c r="AP2" s="250"/>
      <c r="AV2" t="s">
        <v>115</v>
      </c>
    </row>
    <row r="3" spans="1:60" ht="14.25" x14ac:dyDescent="0.15">
      <c r="A3" s="261"/>
      <c r="B3" s="261"/>
      <c r="C3" s="261"/>
      <c r="D3" s="263"/>
      <c r="E3" s="56">
        <v>50</v>
      </c>
      <c r="F3" s="55"/>
      <c r="G3" s="264" t="str">
        <f>IF($E$3="","",(VLOOKUP($E$3,[1]職員ﾃﾞｰﾀ!$B$6:$BG$2006,7)))</f>
        <v>薩摩　隼人</v>
      </c>
      <c r="H3" s="265"/>
      <c r="I3" s="265"/>
      <c r="J3" s="265"/>
      <c r="K3" s="266"/>
      <c r="L3" s="264" t="str">
        <f>IF($E$3="","",(VLOOKUP($E$3,[1]職員ﾃﾞｰﾀ!$B$6:$BG$2006,6)))</f>
        <v>教諭</v>
      </c>
      <c r="M3" s="265"/>
      <c r="N3" s="265"/>
      <c r="O3" s="265"/>
      <c r="P3" s="266"/>
      <c r="Q3" s="264" t="str">
        <f>IF($E$3="","",(VLOOKUP($E$3,[1]職員ﾃﾞｰﾀ!$B$6:$BG$2006,8)))</f>
        <v>ｻﾂﾏ　ﾊﾔﾄ</v>
      </c>
      <c r="R3" s="265"/>
      <c r="S3" s="265"/>
      <c r="T3" s="265"/>
      <c r="U3" s="266"/>
      <c r="V3" s="258">
        <f>IF($E$3="","",(VLOOKUP($E$3,[1]職員ﾃﾞｰﾀ!$B$6:$BG$2006,12)))</f>
        <v>123456</v>
      </c>
      <c r="W3" s="259"/>
      <c r="X3" s="259"/>
      <c r="Y3" s="259"/>
      <c r="Z3" s="260"/>
      <c r="AA3" s="245" t="s">
        <v>77</v>
      </c>
      <c r="AB3" s="246"/>
      <c r="AC3" s="246"/>
      <c r="AD3" s="246"/>
      <c r="AE3" s="246"/>
      <c r="AF3" s="246"/>
      <c r="AG3" s="246"/>
      <c r="AH3" s="246"/>
      <c r="AI3" s="246"/>
      <c r="AJ3" s="246"/>
      <c r="AK3" s="247"/>
      <c r="AL3" s="280" t="s">
        <v>81</v>
      </c>
      <c r="AM3" s="246"/>
      <c r="AN3" s="246"/>
      <c r="AO3" s="246"/>
      <c r="AP3" s="247"/>
      <c r="AV3" t="s">
        <v>113</v>
      </c>
    </row>
    <row r="4" spans="1:60" ht="6" customHeight="1" x14ac:dyDescent="0.15">
      <c r="A4" s="261"/>
      <c r="B4" s="261"/>
      <c r="C4" s="261"/>
      <c r="E4" s="55"/>
      <c r="F4" s="55"/>
      <c r="G4" s="65"/>
      <c r="H4" s="65"/>
      <c r="I4" s="65"/>
      <c r="J4" s="65"/>
      <c r="K4" s="65"/>
      <c r="L4" s="65"/>
      <c r="M4" s="65"/>
      <c r="N4" s="65"/>
      <c r="O4" s="65"/>
      <c r="P4" s="65"/>
      <c r="Q4" s="65"/>
      <c r="R4" s="65"/>
      <c r="S4" s="65"/>
      <c r="T4" s="65"/>
      <c r="U4" s="65"/>
      <c r="V4" s="65"/>
      <c r="W4" s="65"/>
      <c r="X4" s="65"/>
      <c r="Y4" s="65"/>
      <c r="Z4" s="65"/>
      <c r="AA4" s="65"/>
      <c r="AB4" s="65"/>
      <c r="AC4" s="65"/>
      <c r="AD4" s="65"/>
      <c r="AE4" s="65"/>
      <c r="AF4" s="65"/>
      <c r="AG4" s="65"/>
      <c r="AH4" s="65"/>
      <c r="AI4" s="65"/>
      <c r="AJ4" s="65"/>
      <c r="AK4" s="65"/>
      <c r="AL4" s="65"/>
      <c r="AM4" s="65"/>
      <c r="AN4" s="65"/>
      <c r="AO4" s="65"/>
      <c r="AP4" s="65"/>
      <c r="AQ4" s="55"/>
      <c r="AR4" s="55"/>
      <c r="AS4" s="55"/>
      <c r="AT4" s="55"/>
      <c r="AU4" s="55"/>
      <c r="AV4" s="55"/>
      <c r="AW4" s="55"/>
      <c r="AX4" s="55"/>
      <c r="AY4" s="55"/>
      <c r="AZ4" s="55"/>
      <c r="BA4" s="55"/>
      <c r="BB4" s="55"/>
      <c r="BC4" s="55"/>
      <c r="BD4" s="55"/>
      <c r="BE4" s="55"/>
      <c r="BF4" s="55"/>
      <c r="BG4" s="55"/>
      <c r="BH4" s="55"/>
    </row>
    <row r="5" spans="1:60" x14ac:dyDescent="0.15">
      <c r="A5" s="261"/>
      <c r="B5" s="261"/>
      <c r="C5" s="261"/>
      <c r="D5" s="262">
        <v>2</v>
      </c>
      <c r="E5" s="64" t="s">
        <v>64</v>
      </c>
      <c r="F5" s="55"/>
      <c r="G5" s="248" t="s">
        <v>65</v>
      </c>
      <c r="H5" s="249"/>
      <c r="I5" s="249"/>
      <c r="J5" s="249"/>
      <c r="K5" s="250"/>
      <c r="L5" s="248" t="s">
        <v>66</v>
      </c>
      <c r="M5" s="249"/>
      <c r="N5" s="249"/>
      <c r="O5" s="249"/>
      <c r="P5" s="250"/>
      <c r="Q5" s="248" t="s">
        <v>67</v>
      </c>
      <c r="R5" s="249"/>
      <c r="S5" s="249"/>
      <c r="T5" s="249"/>
      <c r="U5" s="250"/>
      <c r="V5" s="248" t="s">
        <v>68</v>
      </c>
      <c r="W5" s="249"/>
      <c r="X5" s="249"/>
      <c r="Y5" s="249"/>
      <c r="Z5" s="250"/>
      <c r="AA5" s="248" t="s">
        <v>69</v>
      </c>
      <c r="AB5" s="249"/>
      <c r="AC5" s="249"/>
      <c r="AD5" s="249"/>
      <c r="AE5" s="249"/>
      <c r="AF5" s="249"/>
      <c r="AG5" s="249"/>
      <c r="AH5" s="249"/>
      <c r="AI5" s="249"/>
      <c r="AJ5" s="249"/>
      <c r="AK5" s="250"/>
      <c r="AL5" s="248" t="s">
        <v>70</v>
      </c>
      <c r="AM5" s="249"/>
      <c r="AN5" s="249"/>
      <c r="AO5" s="249"/>
      <c r="AP5" s="250"/>
      <c r="AQ5" s="55"/>
      <c r="AR5" s="55"/>
      <c r="AS5" s="55"/>
      <c r="AT5" s="55"/>
      <c r="AU5" s="55"/>
      <c r="AV5" s="55"/>
      <c r="AW5" s="55"/>
      <c r="AX5" s="55"/>
      <c r="AY5" s="55"/>
      <c r="AZ5" s="55"/>
      <c r="BA5" s="55"/>
      <c r="BB5" s="55"/>
      <c r="BC5" s="55"/>
      <c r="BD5" s="55"/>
      <c r="BE5" s="55"/>
      <c r="BF5" s="55"/>
      <c r="BG5" s="55"/>
      <c r="BH5" s="55"/>
    </row>
    <row r="6" spans="1:60" ht="14.25" x14ac:dyDescent="0.15">
      <c r="A6" s="261"/>
      <c r="B6" s="261"/>
      <c r="C6" s="261"/>
      <c r="D6" s="263"/>
      <c r="E6" s="56"/>
      <c r="F6" s="55"/>
      <c r="G6" s="264" t="str">
        <f>IF(E6="","",(VLOOKUP(E6,[1]職員ﾃﾞｰﾀ!$B$6:$BG$2006,7)))</f>
        <v/>
      </c>
      <c r="H6" s="265"/>
      <c r="I6" s="265"/>
      <c r="J6" s="265"/>
      <c r="K6" s="266"/>
      <c r="L6" s="264" t="str">
        <f>IF(E6="","",(VLOOKUP(E6,[1]職員ﾃﾞｰﾀ!$B$6:$BG$2006,6)))</f>
        <v/>
      </c>
      <c r="M6" s="265"/>
      <c r="N6" s="265"/>
      <c r="O6" s="265"/>
      <c r="P6" s="266"/>
      <c r="Q6" s="264" t="str">
        <f>IF(E6="","",(VLOOKUP(E6,[1]職員ﾃﾞｰﾀ!$B$6:$BG$2006,8)))</f>
        <v/>
      </c>
      <c r="R6" s="265"/>
      <c r="S6" s="265"/>
      <c r="T6" s="265"/>
      <c r="U6" s="266"/>
      <c r="V6" s="258" t="str">
        <f>IF(E6="","",(VLOOKUP(E6,[1]職員ﾃﾞｰﾀ!$B$6:$BG$2006,12)))</f>
        <v/>
      </c>
      <c r="W6" s="259"/>
      <c r="X6" s="259"/>
      <c r="Y6" s="259"/>
      <c r="Z6" s="260"/>
      <c r="AA6" s="245"/>
      <c r="AB6" s="246"/>
      <c r="AC6" s="246"/>
      <c r="AD6" s="246"/>
      <c r="AE6" s="246"/>
      <c r="AF6" s="246"/>
      <c r="AG6" s="246"/>
      <c r="AH6" s="246"/>
      <c r="AI6" s="246"/>
      <c r="AJ6" s="246"/>
      <c r="AK6" s="247"/>
      <c r="AL6" s="245"/>
      <c r="AM6" s="246"/>
      <c r="AN6" s="246"/>
      <c r="AO6" s="246"/>
      <c r="AP6" s="247"/>
      <c r="AQ6" s="55"/>
      <c r="AR6" s="55"/>
      <c r="AS6" s="55"/>
      <c r="AT6" s="55"/>
      <c r="AU6" s="55"/>
      <c r="AV6" s="55"/>
      <c r="AW6" s="55"/>
      <c r="AX6" s="55"/>
      <c r="AY6" s="55"/>
      <c r="AZ6" s="55"/>
      <c r="BA6" s="55"/>
      <c r="BB6" s="55"/>
      <c r="BC6" s="55"/>
      <c r="BD6" s="55"/>
      <c r="BE6" s="55"/>
      <c r="BF6" s="55"/>
      <c r="BG6" s="55"/>
      <c r="BH6" s="55"/>
    </row>
    <row r="7" spans="1:60" ht="6" customHeight="1" x14ac:dyDescent="0.15">
      <c r="A7" s="261"/>
      <c r="B7" s="261"/>
      <c r="C7" s="261"/>
      <c r="G7" s="66"/>
      <c r="H7" s="66"/>
      <c r="I7" s="66"/>
      <c r="J7" s="66"/>
      <c r="K7" s="66"/>
      <c r="L7" s="66"/>
      <c r="M7" s="66"/>
      <c r="N7" s="66"/>
      <c r="O7" s="66"/>
      <c r="P7" s="66"/>
      <c r="Q7" s="66"/>
      <c r="R7" s="66"/>
      <c r="S7" s="66"/>
      <c r="T7" s="66"/>
      <c r="U7" s="66"/>
      <c r="V7" s="66"/>
      <c r="W7" s="66"/>
      <c r="X7" s="66"/>
      <c r="Y7" s="66"/>
      <c r="Z7" s="66"/>
      <c r="AA7" s="66"/>
      <c r="AB7" s="66"/>
      <c r="AC7" s="66"/>
      <c r="AD7" s="66"/>
      <c r="AE7" s="66"/>
      <c r="AF7" s="66"/>
      <c r="AG7" s="66"/>
      <c r="AH7" s="66"/>
      <c r="AI7" s="66"/>
      <c r="AJ7" s="66"/>
      <c r="AK7" s="66"/>
      <c r="AL7" s="66"/>
      <c r="AM7" s="66"/>
      <c r="AN7" s="66"/>
      <c r="AO7" s="66"/>
      <c r="AP7" s="66"/>
    </row>
    <row r="8" spans="1:60" x14ac:dyDescent="0.15">
      <c r="A8" s="261"/>
      <c r="B8" s="261"/>
      <c r="C8" s="261"/>
      <c r="D8" s="262">
        <v>3</v>
      </c>
      <c r="E8" s="64" t="s">
        <v>64</v>
      </c>
      <c r="F8" s="55"/>
      <c r="G8" s="248" t="s">
        <v>65</v>
      </c>
      <c r="H8" s="249"/>
      <c r="I8" s="249"/>
      <c r="J8" s="249"/>
      <c r="K8" s="250"/>
      <c r="L8" s="248" t="s">
        <v>66</v>
      </c>
      <c r="M8" s="249"/>
      <c r="N8" s="249"/>
      <c r="O8" s="249"/>
      <c r="P8" s="250"/>
      <c r="Q8" s="248" t="s">
        <v>67</v>
      </c>
      <c r="R8" s="249"/>
      <c r="S8" s="249"/>
      <c r="T8" s="249"/>
      <c r="U8" s="250"/>
      <c r="V8" s="248" t="s">
        <v>68</v>
      </c>
      <c r="W8" s="249"/>
      <c r="X8" s="249"/>
      <c r="Y8" s="249"/>
      <c r="Z8" s="250"/>
      <c r="AA8" s="248" t="s">
        <v>69</v>
      </c>
      <c r="AB8" s="249"/>
      <c r="AC8" s="249"/>
      <c r="AD8" s="249"/>
      <c r="AE8" s="249"/>
      <c r="AF8" s="249"/>
      <c r="AG8" s="249"/>
      <c r="AH8" s="249"/>
      <c r="AI8" s="249"/>
      <c r="AJ8" s="249"/>
      <c r="AK8" s="250"/>
      <c r="AL8" s="248" t="s">
        <v>70</v>
      </c>
      <c r="AM8" s="249"/>
      <c r="AN8" s="249"/>
      <c r="AO8" s="249"/>
      <c r="AP8" s="250"/>
    </row>
    <row r="9" spans="1:60" ht="14.25" x14ac:dyDescent="0.15">
      <c r="A9" s="261"/>
      <c r="B9" s="261"/>
      <c r="C9" s="261"/>
      <c r="D9" s="263"/>
      <c r="E9" s="56"/>
      <c r="F9" s="55"/>
      <c r="G9" s="264" t="str">
        <f>IF(E9="","",(VLOOKUP(E9,[1]職員ﾃﾞｰﾀ!$B$6:$BG$2006,7)))</f>
        <v/>
      </c>
      <c r="H9" s="265"/>
      <c r="I9" s="265"/>
      <c r="J9" s="265"/>
      <c r="K9" s="266"/>
      <c r="L9" s="264" t="str">
        <f>IF(E9="","",(VLOOKUP(E9,[1]職員ﾃﾞｰﾀ!$B$6:$BG$2006,6)))</f>
        <v/>
      </c>
      <c r="M9" s="265"/>
      <c r="N9" s="265"/>
      <c r="O9" s="265"/>
      <c r="P9" s="266"/>
      <c r="Q9" s="264" t="str">
        <f>IF(E9="","",(VLOOKUP(E9,[1]職員ﾃﾞｰﾀ!$B$6:$BG$2006,8)))</f>
        <v/>
      </c>
      <c r="R9" s="265"/>
      <c r="S9" s="265"/>
      <c r="T9" s="265"/>
      <c r="U9" s="266"/>
      <c r="V9" s="258" t="str">
        <f>IF(E9="","",(VLOOKUP(E9,[1]職員ﾃﾞｰﾀ!$B$6:$BG$2006,12)))</f>
        <v/>
      </c>
      <c r="W9" s="259"/>
      <c r="X9" s="259"/>
      <c r="Y9" s="259"/>
      <c r="Z9" s="260"/>
      <c r="AA9" s="245"/>
      <c r="AB9" s="246"/>
      <c r="AC9" s="246"/>
      <c r="AD9" s="246"/>
      <c r="AE9" s="246"/>
      <c r="AF9" s="246"/>
      <c r="AG9" s="246"/>
      <c r="AH9" s="246"/>
      <c r="AI9" s="246"/>
      <c r="AJ9" s="246"/>
      <c r="AK9" s="247"/>
      <c r="AL9" s="245"/>
      <c r="AM9" s="246"/>
      <c r="AN9" s="246"/>
      <c r="AO9" s="246"/>
      <c r="AP9" s="247"/>
    </row>
    <row r="10" spans="1:60" ht="6" customHeight="1" x14ac:dyDescent="0.15">
      <c r="A10" s="261"/>
      <c r="B10" s="261"/>
      <c r="C10" s="261"/>
      <c r="G10" s="67"/>
      <c r="H10" s="67"/>
      <c r="I10" s="67"/>
      <c r="J10" s="67"/>
      <c r="K10" s="67"/>
      <c r="L10" s="67"/>
      <c r="M10" s="67"/>
      <c r="N10" s="67"/>
      <c r="O10" s="67"/>
      <c r="P10" s="67"/>
      <c r="Q10" s="67"/>
      <c r="R10" s="67"/>
      <c r="S10" s="67"/>
      <c r="T10" s="67"/>
      <c r="U10" s="67"/>
      <c r="V10" s="68"/>
      <c r="W10" s="68"/>
      <c r="X10" s="68"/>
      <c r="Y10" s="68"/>
      <c r="Z10" s="68"/>
      <c r="AA10" s="66"/>
      <c r="AB10" s="66"/>
      <c r="AC10" s="66"/>
      <c r="AD10" s="66"/>
      <c r="AE10" s="66"/>
      <c r="AF10" s="66"/>
      <c r="AG10" s="66"/>
      <c r="AH10" s="66"/>
      <c r="AI10" s="66"/>
      <c r="AJ10" s="66"/>
      <c r="AK10" s="66"/>
      <c r="AL10" s="66"/>
      <c r="AM10" s="66"/>
      <c r="AN10" s="66"/>
      <c r="AO10" s="66"/>
      <c r="AP10" s="66"/>
    </row>
    <row r="11" spans="1:60" x14ac:dyDescent="0.15">
      <c r="A11" s="261"/>
      <c r="B11" s="261"/>
      <c r="C11" s="261"/>
      <c r="D11" s="262">
        <v>4</v>
      </c>
      <c r="E11" s="64" t="s">
        <v>64</v>
      </c>
      <c r="F11" s="55"/>
      <c r="G11" s="248" t="s">
        <v>65</v>
      </c>
      <c r="H11" s="249"/>
      <c r="I11" s="249"/>
      <c r="J11" s="249"/>
      <c r="K11" s="250"/>
      <c r="L11" s="248" t="s">
        <v>66</v>
      </c>
      <c r="M11" s="249"/>
      <c r="N11" s="249"/>
      <c r="O11" s="249"/>
      <c r="P11" s="250"/>
      <c r="Q11" s="248" t="s">
        <v>67</v>
      </c>
      <c r="R11" s="249"/>
      <c r="S11" s="249"/>
      <c r="T11" s="249"/>
      <c r="U11" s="250"/>
      <c r="V11" s="248" t="s">
        <v>68</v>
      </c>
      <c r="W11" s="249"/>
      <c r="X11" s="249"/>
      <c r="Y11" s="249"/>
      <c r="Z11" s="250"/>
      <c r="AA11" s="248" t="s">
        <v>69</v>
      </c>
      <c r="AB11" s="249"/>
      <c r="AC11" s="249"/>
      <c r="AD11" s="249"/>
      <c r="AE11" s="249"/>
      <c r="AF11" s="249"/>
      <c r="AG11" s="249"/>
      <c r="AH11" s="249"/>
      <c r="AI11" s="249"/>
      <c r="AJ11" s="249"/>
      <c r="AK11" s="250"/>
      <c r="AL11" s="248" t="s">
        <v>70</v>
      </c>
      <c r="AM11" s="249"/>
      <c r="AN11" s="249"/>
      <c r="AO11" s="249"/>
      <c r="AP11" s="250"/>
    </row>
    <row r="12" spans="1:60" ht="14.25" x14ac:dyDescent="0.15">
      <c r="A12" s="261"/>
      <c r="B12" s="261"/>
      <c r="C12" s="261"/>
      <c r="D12" s="263"/>
      <c r="E12" s="56"/>
      <c r="F12" s="55"/>
      <c r="G12" s="264" t="str">
        <f>IF(E12="","",(VLOOKUP(E12,[1]職員ﾃﾞｰﾀ!$B$6:$BG$2006,7)))</f>
        <v/>
      </c>
      <c r="H12" s="265"/>
      <c r="I12" s="265"/>
      <c r="J12" s="265"/>
      <c r="K12" s="266"/>
      <c r="L12" s="264" t="str">
        <f>IF(E12="","",(VLOOKUP(E12,[1]職員ﾃﾞｰﾀ!$B$6:$BG$2006,6)))</f>
        <v/>
      </c>
      <c r="M12" s="265"/>
      <c r="N12" s="265"/>
      <c r="O12" s="265"/>
      <c r="P12" s="266"/>
      <c r="Q12" s="264" t="str">
        <f>IF(E12="","",(VLOOKUP(E12,[1]職員ﾃﾞｰﾀ!$B$6:$BG$2006,8)))</f>
        <v/>
      </c>
      <c r="R12" s="265"/>
      <c r="S12" s="265"/>
      <c r="T12" s="265"/>
      <c r="U12" s="266"/>
      <c r="V12" s="258" t="str">
        <f>IF(E12="","",(VLOOKUP(E12,[1]職員ﾃﾞｰﾀ!$B$6:$BG$2006,12)))</f>
        <v/>
      </c>
      <c r="W12" s="259"/>
      <c r="X12" s="259"/>
      <c r="Y12" s="259"/>
      <c r="Z12" s="260"/>
      <c r="AA12" s="245"/>
      <c r="AB12" s="246"/>
      <c r="AC12" s="246"/>
      <c r="AD12" s="246"/>
      <c r="AE12" s="246"/>
      <c r="AF12" s="246"/>
      <c r="AG12" s="246"/>
      <c r="AH12" s="246"/>
      <c r="AI12" s="246"/>
      <c r="AJ12" s="246"/>
      <c r="AK12" s="247"/>
      <c r="AL12" s="245"/>
      <c r="AM12" s="246"/>
      <c r="AN12" s="246"/>
      <c r="AO12" s="246"/>
      <c r="AP12" s="247"/>
    </row>
    <row r="13" spans="1:60" ht="4.5" customHeight="1" x14ac:dyDescent="0.15">
      <c r="G13" s="57"/>
      <c r="H13" s="57"/>
      <c r="I13" s="57"/>
      <c r="J13" s="57"/>
      <c r="K13" s="57"/>
      <c r="L13" s="57"/>
      <c r="M13" s="57"/>
      <c r="N13" s="57"/>
      <c r="O13" s="57"/>
      <c r="P13" s="57"/>
      <c r="Q13" s="57"/>
      <c r="R13" s="57"/>
      <c r="S13" s="57"/>
      <c r="T13" s="57"/>
      <c r="U13" s="57"/>
      <c r="V13" s="58"/>
      <c r="W13" s="58"/>
      <c r="X13" s="58"/>
      <c r="Y13" s="58"/>
      <c r="Z13" s="58"/>
      <c r="AA13" s="62"/>
      <c r="AB13" s="62"/>
      <c r="AC13" s="62"/>
      <c r="AD13" s="62"/>
      <c r="AE13" s="62"/>
      <c r="AF13" s="62"/>
      <c r="AG13" s="62"/>
      <c r="AH13" s="62"/>
      <c r="AI13" s="62"/>
      <c r="AJ13" s="62"/>
      <c r="AK13" s="62"/>
      <c r="AL13" s="62"/>
      <c r="AM13" s="62"/>
      <c r="AN13" s="62"/>
      <c r="AO13" s="62"/>
      <c r="AP13" s="62"/>
    </row>
    <row r="14" spans="1:60" ht="4.5" customHeight="1" x14ac:dyDescent="0.15">
      <c r="G14" s="57"/>
      <c r="H14" s="57"/>
      <c r="I14" s="57"/>
      <c r="J14" s="57"/>
      <c r="K14" s="57"/>
      <c r="L14" s="57"/>
      <c r="M14" s="57"/>
      <c r="N14" s="57"/>
      <c r="O14" s="57"/>
      <c r="P14" s="57"/>
      <c r="Q14" s="57"/>
      <c r="R14" s="57"/>
      <c r="S14" s="57"/>
      <c r="T14" s="57"/>
      <c r="U14" s="57"/>
      <c r="V14" s="58"/>
      <c r="W14" s="58"/>
      <c r="X14" s="58"/>
      <c r="Y14" s="58"/>
      <c r="Z14" s="58"/>
      <c r="AA14" s="62"/>
      <c r="AB14" s="62"/>
      <c r="AC14" s="62"/>
      <c r="AD14" s="62"/>
      <c r="AE14" s="62"/>
      <c r="AF14" s="62"/>
      <c r="AG14" s="62"/>
      <c r="AH14" s="62"/>
      <c r="AI14" s="62"/>
      <c r="AJ14" s="62"/>
      <c r="AK14" s="62"/>
      <c r="AL14" s="62"/>
      <c r="AM14" s="62"/>
      <c r="AN14" s="62"/>
      <c r="AO14" s="62"/>
      <c r="AP14" s="62"/>
    </row>
    <row r="15" spans="1:60" ht="4.5" customHeight="1" x14ac:dyDescent="0.15"/>
    <row r="16" spans="1:60" x14ac:dyDescent="0.15">
      <c r="G16" s="19"/>
      <c r="H16" s="19" t="s">
        <v>22</v>
      </c>
      <c r="I16" s="203" t="s">
        <v>23</v>
      </c>
      <c r="J16" s="203"/>
      <c r="K16" s="203"/>
      <c r="L16" s="203"/>
      <c r="M16" s="203"/>
      <c r="N16" s="203"/>
      <c r="O16" s="203"/>
      <c r="P16" s="203"/>
      <c r="Q16" s="203"/>
      <c r="R16" s="203"/>
      <c r="S16" s="203"/>
      <c r="T16" s="203"/>
      <c r="U16" s="203"/>
      <c r="V16" s="203"/>
      <c r="W16" s="203"/>
      <c r="X16" s="203"/>
      <c r="Y16" s="203"/>
      <c r="Z16" s="203"/>
      <c r="AA16" s="203"/>
      <c r="AB16" s="203"/>
      <c r="AC16" s="203"/>
      <c r="AD16" s="203"/>
      <c r="AE16" s="203"/>
      <c r="AF16" s="203"/>
      <c r="AG16" s="203"/>
      <c r="AH16" s="203"/>
      <c r="AI16" s="203"/>
      <c r="AJ16" s="203"/>
      <c r="AK16" s="19"/>
      <c r="AL16" s="19"/>
      <c r="AM16" s="19"/>
      <c r="AN16" s="20"/>
    </row>
    <row r="17" spans="7:62" ht="13.5" customHeight="1" thickBot="1" x14ac:dyDescent="0.2">
      <c r="G17" s="21"/>
      <c r="H17" s="21"/>
      <c r="I17" s="204"/>
      <c r="J17" s="204"/>
      <c r="K17" s="204"/>
      <c r="L17" s="204"/>
      <c r="M17" s="204"/>
      <c r="N17" s="204"/>
      <c r="O17" s="204"/>
      <c r="P17" s="204"/>
      <c r="Q17" s="204"/>
      <c r="R17" s="204"/>
      <c r="S17" s="204"/>
      <c r="T17" s="204"/>
      <c r="U17" s="204"/>
      <c r="V17" s="204"/>
      <c r="W17" s="204"/>
      <c r="X17" s="204"/>
      <c r="Y17" s="204"/>
      <c r="Z17" s="204"/>
      <c r="AA17" s="204"/>
      <c r="AB17" s="204"/>
      <c r="AC17" s="204"/>
      <c r="AD17" s="204"/>
      <c r="AE17" s="204"/>
      <c r="AF17" s="204"/>
      <c r="AG17" s="204"/>
      <c r="AH17" s="204"/>
      <c r="AI17" s="204"/>
      <c r="AJ17" s="204"/>
      <c r="AK17" s="21"/>
      <c r="AL17" s="21"/>
      <c r="AM17" s="21"/>
      <c r="AN17" s="22"/>
    </row>
    <row r="18" spans="7:62" ht="13.5" customHeight="1" thickBot="1" x14ac:dyDescent="0.2">
      <c r="G18" s="21"/>
      <c r="H18" s="21"/>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05" t="s">
        <v>24</v>
      </c>
      <c r="AJ18" s="206"/>
      <c r="AK18" s="206"/>
      <c r="AL18" s="206"/>
      <c r="AM18" s="207"/>
      <c r="AN18" s="22"/>
    </row>
    <row r="19" spans="7:62" ht="13.5" customHeight="1" x14ac:dyDescent="0.15">
      <c r="G19" s="208" t="s">
        <v>25</v>
      </c>
      <c r="H19" s="209"/>
      <c r="I19" s="209"/>
      <c r="J19" s="209"/>
      <c r="K19" s="209"/>
      <c r="L19" s="209"/>
      <c r="M19" s="209"/>
      <c r="N19" s="209"/>
      <c r="O19" s="209"/>
      <c r="P19" s="209"/>
      <c r="Q19" s="209"/>
      <c r="R19" s="209"/>
      <c r="S19" s="209"/>
      <c r="T19" s="210"/>
      <c r="U19" s="208" t="s">
        <v>26</v>
      </c>
      <c r="V19" s="209"/>
      <c r="W19" s="209"/>
      <c r="X19" s="209"/>
      <c r="Y19" s="209"/>
      <c r="Z19" s="209"/>
      <c r="AA19" s="209"/>
      <c r="AB19" s="209"/>
      <c r="AC19" s="209"/>
      <c r="AD19" s="209"/>
      <c r="AE19" s="209"/>
      <c r="AF19" s="210"/>
      <c r="AG19" s="21"/>
      <c r="AH19" s="21"/>
      <c r="AI19" s="214" t="s">
        <v>75</v>
      </c>
      <c r="AJ19" s="215"/>
      <c r="AK19" s="215"/>
      <c r="AL19" s="215"/>
      <c r="AM19" s="216"/>
      <c r="AN19" s="22"/>
    </row>
    <row r="20" spans="7:62" ht="13.5" customHeight="1" thickBot="1" x14ac:dyDescent="0.2">
      <c r="G20" s="211"/>
      <c r="H20" s="212"/>
      <c r="I20" s="212"/>
      <c r="J20" s="212"/>
      <c r="K20" s="212"/>
      <c r="L20" s="212"/>
      <c r="M20" s="212"/>
      <c r="N20" s="212"/>
      <c r="O20" s="212"/>
      <c r="P20" s="212"/>
      <c r="Q20" s="212"/>
      <c r="R20" s="212"/>
      <c r="S20" s="212"/>
      <c r="T20" s="213"/>
      <c r="U20" s="211"/>
      <c r="V20" s="212"/>
      <c r="W20" s="212"/>
      <c r="X20" s="212"/>
      <c r="Y20" s="212"/>
      <c r="Z20" s="212"/>
      <c r="AA20" s="212"/>
      <c r="AB20" s="212"/>
      <c r="AC20" s="212"/>
      <c r="AD20" s="212"/>
      <c r="AE20" s="212"/>
      <c r="AF20" s="213"/>
      <c r="AG20" s="21"/>
      <c r="AH20" s="21"/>
      <c r="AI20" s="214"/>
      <c r="AJ20" s="215"/>
      <c r="AK20" s="215"/>
      <c r="AL20" s="215"/>
      <c r="AM20" s="216"/>
      <c r="AN20" s="22"/>
    </row>
    <row r="21" spans="7:62" ht="15" customHeight="1" x14ac:dyDescent="0.15">
      <c r="G21" s="220" t="str">
        <f>基本ｼｰﾄ!F11</f>
        <v>鹿児島市立天文館小学校</v>
      </c>
      <c r="H21" s="221"/>
      <c r="I21" s="221"/>
      <c r="J21" s="221"/>
      <c r="K21" s="221"/>
      <c r="L21" s="221"/>
      <c r="M21" s="221"/>
      <c r="N21" s="221"/>
      <c r="O21" s="221"/>
      <c r="P21" s="221"/>
      <c r="Q21" s="221"/>
      <c r="R21" s="221"/>
      <c r="S21" s="221"/>
      <c r="T21" s="222"/>
      <c r="U21" s="226" t="str">
        <f>MID(基本ｼｰﾄ!$F$23,1,1)</f>
        <v>6</v>
      </c>
      <c r="V21" s="144"/>
      <c r="W21" s="143" t="str">
        <f>MID(基本ｼｰﾄ!$F$23,2,1)</f>
        <v>5</v>
      </c>
      <c r="X21" s="144"/>
      <c r="Y21" s="143" t="str">
        <f>MID(基本ｼｰﾄ!$F$23,3,1)</f>
        <v>4</v>
      </c>
      <c r="Z21" s="144"/>
      <c r="AA21" s="143" t="str">
        <f>MID(基本ｼｰﾄ!$F$23,4,1)</f>
        <v>3</v>
      </c>
      <c r="AB21" s="144"/>
      <c r="AC21" s="143" t="str">
        <f>MID(基本ｼｰﾄ!$F$23,5,1)</f>
        <v>2</v>
      </c>
      <c r="AD21" s="144"/>
      <c r="AE21" s="147" t="str">
        <f>MID(基本ｼｰﾄ!$F$23,6,1)</f>
        <v>1</v>
      </c>
      <c r="AF21" s="148"/>
      <c r="AG21" s="21"/>
      <c r="AH21" s="21"/>
      <c r="AI21" s="214"/>
      <c r="AJ21" s="215"/>
      <c r="AK21" s="215"/>
      <c r="AL21" s="215"/>
      <c r="AM21" s="216"/>
      <c r="AN21" s="22"/>
    </row>
    <row r="22" spans="7:62" ht="15" customHeight="1" thickBot="1" x14ac:dyDescent="0.2">
      <c r="G22" s="223"/>
      <c r="H22" s="224"/>
      <c r="I22" s="224"/>
      <c r="J22" s="224"/>
      <c r="K22" s="224"/>
      <c r="L22" s="224"/>
      <c r="M22" s="224"/>
      <c r="N22" s="224"/>
      <c r="O22" s="224"/>
      <c r="P22" s="224"/>
      <c r="Q22" s="224"/>
      <c r="R22" s="224"/>
      <c r="S22" s="224"/>
      <c r="T22" s="225"/>
      <c r="U22" s="227"/>
      <c r="V22" s="146"/>
      <c r="W22" s="145"/>
      <c r="X22" s="146"/>
      <c r="Y22" s="145"/>
      <c r="Z22" s="146"/>
      <c r="AA22" s="145"/>
      <c r="AB22" s="146"/>
      <c r="AC22" s="145"/>
      <c r="AD22" s="146"/>
      <c r="AE22" s="149"/>
      <c r="AF22" s="150"/>
      <c r="AG22" s="21"/>
      <c r="AH22" s="21"/>
      <c r="AI22" s="217"/>
      <c r="AJ22" s="218"/>
      <c r="AK22" s="218"/>
      <c r="AL22" s="218"/>
      <c r="AM22" s="219"/>
      <c r="AN22" s="18"/>
    </row>
    <row r="23" spans="7:62" ht="12" customHeight="1" x14ac:dyDescent="0.15">
      <c r="G23" s="151" t="s">
        <v>27</v>
      </c>
      <c r="H23" s="152"/>
      <c r="I23" s="152"/>
      <c r="J23" s="152"/>
      <c r="K23" s="152"/>
      <c r="L23" s="153"/>
      <c r="M23" s="157" t="s">
        <v>28</v>
      </c>
      <c r="N23" s="152"/>
      <c r="O23" s="152"/>
      <c r="P23" s="152"/>
      <c r="Q23" s="152"/>
      <c r="R23" s="152"/>
      <c r="S23" s="152"/>
      <c r="T23" s="152"/>
      <c r="U23" s="157" t="s">
        <v>29</v>
      </c>
      <c r="V23" s="152"/>
      <c r="W23" s="152"/>
      <c r="X23" s="152"/>
      <c r="Y23" s="152"/>
      <c r="Z23" s="152"/>
      <c r="AA23" s="152"/>
      <c r="AB23" s="160" t="s">
        <v>30</v>
      </c>
      <c r="AC23" s="161"/>
      <c r="AD23" s="161"/>
      <c r="AE23" s="161"/>
      <c r="AF23" s="161"/>
      <c r="AG23" s="161"/>
      <c r="AH23" s="162"/>
      <c r="AI23" s="183" t="s">
        <v>31</v>
      </c>
      <c r="AJ23" s="184"/>
      <c r="AK23" s="184"/>
      <c r="AL23" s="184"/>
      <c r="AM23" s="185"/>
      <c r="AN23" s="18"/>
    </row>
    <row r="24" spans="7:62" ht="12" customHeight="1" x14ac:dyDescent="0.15">
      <c r="G24" s="154"/>
      <c r="H24" s="155"/>
      <c r="I24" s="155"/>
      <c r="J24" s="155"/>
      <c r="K24" s="155"/>
      <c r="L24" s="156"/>
      <c r="M24" s="158"/>
      <c r="N24" s="159"/>
      <c r="O24" s="159"/>
      <c r="P24" s="159"/>
      <c r="Q24" s="159"/>
      <c r="R24" s="159"/>
      <c r="S24" s="159"/>
      <c r="T24" s="159"/>
      <c r="U24" s="158"/>
      <c r="V24" s="159"/>
      <c r="W24" s="159"/>
      <c r="X24" s="159"/>
      <c r="Y24" s="159"/>
      <c r="Z24" s="159"/>
      <c r="AA24" s="159"/>
      <c r="AB24" s="163"/>
      <c r="AC24" s="164"/>
      <c r="AD24" s="164"/>
      <c r="AE24" s="164"/>
      <c r="AF24" s="164"/>
      <c r="AG24" s="164"/>
      <c r="AH24" s="165"/>
      <c r="AI24" s="186"/>
      <c r="AJ24" s="187"/>
      <c r="AK24" s="187"/>
      <c r="AL24" s="187"/>
      <c r="AM24" s="188"/>
      <c r="AN24" s="18"/>
    </row>
    <row r="25" spans="7:62" ht="15.75" customHeight="1" x14ac:dyDescent="0.15">
      <c r="G25" s="189" t="s">
        <v>32</v>
      </c>
      <c r="H25" s="190"/>
      <c r="I25" s="190"/>
      <c r="J25" s="190"/>
      <c r="K25" s="190"/>
      <c r="L25" s="190"/>
      <c r="M25" s="190"/>
      <c r="N25" s="190"/>
      <c r="O25" s="190"/>
      <c r="P25" s="190"/>
      <c r="Q25" s="190"/>
      <c r="R25" s="190"/>
      <c r="S25" s="190"/>
      <c r="T25" s="190"/>
      <c r="U25" s="190"/>
      <c r="V25" s="190"/>
      <c r="W25" s="190"/>
      <c r="X25" s="190"/>
      <c r="Y25" s="190"/>
      <c r="Z25" s="190"/>
      <c r="AA25" s="190"/>
      <c r="AB25" s="190"/>
      <c r="AC25" s="190"/>
      <c r="AD25" s="190"/>
      <c r="AE25" s="190"/>
      <c r="AF25" s="190"/>
      <c r="AG25" s="190"/>
      <c r="AH25" s="191"/>
      <c r="AI25" s="195" t="s">
        <v>33</v>
      </c>
      <c r="AJ25" s="197" t="s">
        <v>34</v>
      </c>
      <c r="AK25" s="197"/>
      <c r="AL25" s="199" t="s">
        <v>35</v>
      </c>
      <c r="AM25" s="200"/>
      <c r="AN25" s="18"/>
    </row>
    <row r="26" spans="7:62" ht="15.75" customHeight="1" thickBot="1" x14ac:dyDescent="0.2">
      <c r="G26" s="192"/>
      <c r="H26" s="193"/>
      <c r="I26" s="193"/>
      <c r="J26" s="193"/>
      <c r="K26" s="193"/>
      <c r="L26" s="193"/>
      <c r="M26" s="193"/>
      <c r="N26" s="193"/>
      <c r="O26" s="193"/>
      <c r="P26" s="193"/>
      <c r="Q26" s="193"/>
      <c r="R26" s="193"/>
      <c r="S26" s="193"/>
      <c r="T26" s="193"/>
      <c r="U26" s="193"/>
      <c r="V26" s="193"/>
      <c r="W26" s="193"/>
      <c r="X26" s="193"/>
      <c r="Y26" s="193"/>
      <c r="Z26" s="193"/>
      <c r="AA26" s="193"/>
      <c r="AB26" s="193"/>
      <c r="AC26" s="193"/>
      <c r="AD26" s="193"/>
      <c r="AE26" s="193"/>
      <c r="AF26" s="193"/>
      <c r="AG26" s="193"/>
      <c r="AH26" s="194"/>
      <c r="AI26" s="196"/>
      <c r="AJ26" s="198"/>
      <c r="AK26" s="198"/>
      <c r="AL26" s="201"/>
      <c r="AM26" s="202"/>
      <c r="AN26" s="18"/>
    </row>
    <row r="27" spans="7:62" ht="13.5" customHeight="1" x14ac:dyDescent="0.15">
      <c r="G27" s="269" t="str">
        <f>MID($V$3,1,1)</f>
        <v>1</v>
      </c>
      <c r="H27" s="129" t="str">
        <f>MID($V$3,2,1)</f>
        <v>2</v>
      </c>
      <c r="I27" s="129" t="str">
        <f>MID($V$3,3,1)</f>
        <v>3</v>
      </c>
      <c r="J27" s="129" t="str">
        <f>MID($V$3,4,1)</f>
        <v>4</v>
      </c>
      <c r="K27" s="129" t="str">
        <f>MID($V$3,5,1)</f>
        <v>5</v>
      </c>
      <c r="L27" s="130" t="str">
        <f>MID($V$3,6,1)</f>
        <v>6</v>
      </c>
      <c r="M27" s="128" t="str">
        <f>G3</f>
        <v>薩摩　隼人</v>
      </c>
      <c r="N27" s="129"/>
      <c r="O27" s="129"/>
      <c r="P27" s="129"/>
      <c r="Q27" s="129"/>
      <c r="R27" s="129"/>
      <c r="S27" s="129"/>
      <c r="T27" s="130"/>
      <c r="U27" s="166" t="str">
        <f>AA3</f>
        <v>鹿児島市立天文館中学校</v>
      </c>
      <c r="V27" s="167"/>
      <c r="W27" s="167"/>
      <c r="X27" s="167"/>
      <c r="Y27" s="167"/>
      <c r="Z27" s="167"/>
      <c r="AA27" s="168"/>
      <c r="AB27" s="175" t="s">
        <v>36</v>
      </c>
      <c r="AC27" s="96" t="s">
        <v>37</v>
      </c>
      <c r="AD27" s="97"/>
      <c r="AE27" s="96" t="s">
        <v>38</v>
      </c>
      <c r="AF27" s="97"/>
      <c r="AG27" s="96" t="s">
        <v>39</v>
      </c>
      <c r="AH27" s="97"/>
      <c r="AI27" s="100" t="s">
        <v>40</v>
      </c>
      <c r="AJ27" s="118" t="s">
        <v>41</v>
      </c>
      <c r="AK27" s="119"/>
      <c r="AL27" s="122"/>
      <c r="AM27" s="123"/>
      <c r="AN27" s="18"/>
    </row>
    <row r="28" spans="7:62" ht="13.5" customHeight="1" x14ac:dyDescent="0.15">
      <c r="G28" s="270"/>
      <c r="H28" s="132"/>
      <c r="I28" s="132"/>
      <c r="J28" s="132"/>
      <c r="K28" s="132"/>
      <c r="L28" s="133"/>
      <c r="M28" s="131"/>
      <c r="N28" s="132"/>
      <c r="O28" s="132"/>
      <c r="P28" s="132"/>
      <c r="Q28" s="132"/>
      <c r="R28" s="132"/>
      <c r="S28" s="132"/>
      <c r="T28" s="133"/>
      <c r="U28" s="169"/>
      <c r="V28" s="170"/>
      <c r="W28" s="170"/>
      <c r="X28" s="170"/>
      <c r="Y28" s="170"/>
      <c r="Z28" s="170"/>
      <c r="AA28" s="171"/>
      <c r="AB28" s="176"/>
      <c r="AC28" s="98"/>
      <c r="AD28" s="99"/>
      <c r="AE28" s="98"/>
      <c r="AF28" s="99"/>
      <c r="AG28" s="98"/>
      <c r="AH28" s="99"/>
      <c r="AI28" s="101"/>
      <c r="AJ28" s="110"/>
      <c r="AK28" s="111"/>
      <c r="AL28" s="114"/>
      <c r="AM28" s="115"/>
      <c r="AN28" s="18"/>
    </row>
    <row r="29" spans="7:62" ht="13.5" customHeight="1" x14ac:dyDescent="0.15">
      <c r="G29" s="270"/>
      <c r="H29" s="132"/>
      <c r="I29" s="132"/>
      <c r="J29" s="132"/>
      <c r="K29" s="132"/>
      <c r="L29" s="133"/>
      <c r="M29" s="131"/>
      <c r="N29" s="132"/>
      <c r="O29" s="132"/>
      <c r="P29" s="132"/>
      <c r="Q29" s="132"/>
      <c r="R29" s="132"/>
      <c r="S29" s="132"/>
      <c r="T29" s="133"/>
      <c r="U29" s="169"/>
      <c r="V29" s="170"/>
      <c r="W29" s="170"/>
      <c r="X29" s="170"/>
      <c r="Y29" s="170"/>
      <c r="Z29" s="170"/>
      <c r="AA29" s="171"/>
      <c r="AB29" s="177" t="s">
        <v>80</v>
      </c>
      <c r="AC29" s="179" t="str">
        <f>MID($AL$3,1,2)</f>
        <v>03</v>
      </c>
      <c r="AD29" s="180"/>
      <c r="AE29" s="179" t="str">
        <f>MID($AL$3,3,2)</f>
        <v>04</v>
      </c>
      <c r="AF29" s="180"/>
      <c r="AG29" s="179" t="str">
        <f>MID($AL$3,5,2)</f>
        <v>01</v>
      </c>
      <c r="AH29" s="180"/>
      <c r="AI29" s="102"/>
      <c r="AJ29" s="120"/>
      <c r="AK29" s="121"/>
      <c r="AL29" s="103" t="s">
        <v>42</v>
      </c>
      <c r="AM29" s="104"/>
      <c r="AN29" s="18"/>
    </row>
    <row r="30" spans="7:62" ht="13.5" customHeight="1" x14ac:dyDescent="0.15">
      <c r="G30" s="271"/>
      <c r="H30" s="135"/>
      <c r="I30" s="135"/>
      <c r="J30" s="135"/>
      <c r="K30" s="135"/>
      <c r="L30" s="136"/>
      <c r="M30" s="134"/>
      <c r="N30" s="135"/>
      <c r="O30" s="135"/>
      <c r="P30" s="135"/>
      <c r="Q30" s="135"/>
      <c r="R30" s="135"/>
      <c r="S30" s="135"/>
      <c r="T30" s="136"/>
      <c r="U30" s="172"/>
      <c r="V30" s="173"/>
      <c r="W30" s="173"/>
      <c r="X30" s="173"/>
      <c r="Y30" s="173"/>
      <c r="Z30" s="173"/>
      <c r="AA30" s="174"/>
      <c r="AB30" s="178"/>
      <c r="AC30" s="181"/>
      <c r="AD30" s="182"/>
      <c r="AE30" s="181"/>
      <c r="AF30" s="182"/>
      <c r="AG30" s="181"/>
      <c r="AH30" s="182"/>
      <c r="AI30" s="105" t="s">
        <v>43</v>
      </c>
      <c r="AJ30" s="110" t="s">
        <v>44</v>
      </c>
      <c r="AK30" s="111"/>
      <c r="AL30" s="114"/>
      <c r="AM30" s="115"/>
      <c r="AN30" s="18"/>
    </row>
    <row r="31" spans="7:62" ht="13.5" customHeight="1" x14ac:dyDescent="0.15">
      <c r="G31" s="25" t="s">
        <v>114</v>
      </c>
      <c r="H31" s="228" t="s">
        <v>45</v>
      </c>
      <c r="I31" s="228"/>
      <c r="J31" s="26"/>
      <c r="K31" s="27"/>
      <c r="L31" s="27"/>
      <c r="M31" s="27"/>
      <c r="N31" s="27"/>
      <c r="O31" s="69" t="s">
        <v>116</v>
      </c>
      <c r="P31" s="26" t="s">
        <v>112</v>
      </c>
      <c r="Q31" s="229" t="s">
        <v>117</v>
      </c>
      <c r="R31" s="229"/>
      <c r="S31" s="26" t="s">
        <v>112</v>
      </c>
      <c r="T31" s="229" t="s">
        <v>118</v>
      </c>
      <c r="U31" s="229"/>
      <c r="V31" s="229"/>
      <c r="W31" s="26" t="s">
        <v>112</v>
      </c>
      <c r="X31" s="229" t="s">
        <v>119</v>
      </c>
      <c r="Y31" s="229"/>
      <c r="Z31" s="26" t="s">
        <v>112</v>
      </c>
      <c r="AA31" s="229" t="s">
        <v>120</v>
      </c>
      <c r="AB31" s="229"/>
      <c r="AC31" s="229"/>
      <c r="AD31" s="229"/>
      <c r="AE31" s="26" t="s">
        <v>112</v>
      </c>
      <c r="AF31" s="229" t="s">
        <v>121</v>
      </c>
      <c r="AG31" s="229"/>
      <c r="AH31" s="230"/>
      <c r="AI31" s="105"/>
      <c r="AJ31" s="110"/>
      <c r="AK31" s="111"/>
      <c r="AL31" s="114"/>
      <c r="AM31" s="115"/>
      <c r="AN31" s="18"/>
    </row>
    <row r="32" spans="7:62" ht="13.5" customHeight="1" x14ac:dyDescent="0.15">
      <c r="G32" s="28" t="s">
        <v>112</v>
      </c>
      <c r="H32" s="29" t="s">
        <v>46</v>
      </c>
      <c r="I32" s="30"/>
      <c r="J32" s="31"/>
      <c r="K32" s="31"/>
      <c r="L32" s="31"/>
      <c r="M32" s="31"/>
      <c r="N32" s="31"/>
      <c r="O32" s="70" t="s">
        <v>116</v>
      </c>
      <c r="P32" s="30" t="s">
        <v>112</v>
      </c>
      <c r="Q32" s="334" t="s">
        <v>123</v>
      </c>
      <c r="R32" s="334"/>
      <c r="S32" s="334"/>
      <c r="T32" s="334"/>
      <c r="U32" s="334"/>
      <c r="V32" s="30" t="s">
        <v>112</v>
      </c>
      <c r="W32" s="334" t="s">
        <v>124</v>
      </c>
      <c r="X32" s="334"/>
      <c r="Y32" s="334"/>
      <c r="Z32" s="334"/>
      <c r="AA32" s="334"/>
      <c r="AB32" s="30" t="s">
        <v>112</v>
      </c>
      <c r="AC32" s="334" t="s">
        <v>125</v>
      </c>
      <c r="AD32" s="334"/>
      <c r="AE32" s="334"/>
      <c r="AF32" s="334"/>
      <c r="AG32" s="334"/>
      <c r="AH32" s="333" t="s">
        <v>122</v>
      </c>
      <c r="AI32" s="106"/>
      <c r="AJ32" s="120"/>
      <c r="AK32" s="121"/>
      <c r="AL32" s="103" t="s">
        <v>42</v>
      </c>
      <c r="AM32" s="104"/>
      <c r="AN32" s="18"/>
      <c r="AQ32" s="125"/>
      <c r="AR32" s="125"/>
      <c r="AS32" s="125"/>
      <c r="AT32" s="125"/>
      <c r="AU32" s="125"/>
      <c r="AV32" s="125"/>
      <c r="AW32" s="125"/>
      <c r="AX32" s="125"/>
      <c r="AY32" s="125"/>
      <c r="AZ32" s="125"/>
      <c r="BA32" s="125"/>
      <c r="BB32" s="125"/>
      <c r="BC32" s="125"/>
      <c r="BD32" s="125"/>
      <c r="BE32" s="125"/>
      <c r="BF32" s="125"/>
      <c r="BG32" s="125"/>
      <c r="BH32" s="125"/>
      <c r="BI32" s="125"/>
      <c r="BJ32" s="126"/>
    </row>
    <row r="33" spans="7:40" ht="13.5" customHeight="1" x14ac:dyDescent="0.15">
      <c r="G33" s="28" t="s">
        <v>112</v>
      </c>
      <c r="H33" s="32" t="s">
        <v>47</v>
      </c>
      <c r="I33" s="33"/>
      <c r="J33" s="30"/>
      <c r="K33" s="30"/>
      <c r="L33" s="30"/>
      <c r="M33" s="30"/>
      <c r="N33" s="30"/>
      <c r="O33" s="30"/>
      <c r="P33" s="30"/>
      <c r="Q33" s="30"/>
      <c r="R33" s="34"/>
      <c r="S33" s="124" t="s">
        <v>48</v>
      </c>
      <c r="T33" s="124"/>
      <c r="U33" s="124"/>
      <c r="V33" s="124"/>
      <c r="W33" s="124"/>
      <c r="X33" s="124"/>
      <c r="Y33" s="125" t="s">
        <v>49</v>
      </c>
      <c r="Z33" s="125"/>
      <c r="AA33" s="125"/>
      <c r="AB33" s="125"/>
      <c r="AC33" s="125"/>
      <c r="AD33" s="125"/>
      <c r="AE33" s="125"/>
      <c r="AF33" s="125"/>
      <c r="AG33" s="125"/>
      <c r="AH33" s="126"/>
      <c r="AI33" s="105" t="s">
        <v>50</v>
      </c>
      <c r="AJ33" s="110" t="s">
        <v>51</v>
      </c>
      <c r="AK33" s="111"/>
      <c r="AL33" s="274"/>
      <c r="AM33" s="275"/>
      <c r="AN33" s="18"/>
    </row>
    <row r="34" spans="7:40" ht="13.5" customHeight="1" x14ac:dyDescent="0.15">
      <c r="G34" s="28" t="s">
        <v>112</v>
      </c>
      <c r="H34" s="32" t="s">
        <v>52</v>
      </c>
      <c r="I34" s="30"/>
      <c r="J34" s="30"/>
      <c r="K34" s="30"/>
      <c r="L34" s="30"/>
      <c r="M34" s="30"/>
      <c r="N34" s="30"/>
      <c r="O34" s="30"/>
      <c r="P34" s="30"/>
      <c r="Q34" s="30"/>
      <c r="R34" s="34"/>
      <c r="S34" s="124" t="s">
        <v>48</v>
      </c>
      <c r="T34" s="124"/>
      <c r="U34" s="124"/>
      <c r="V34" s="124"/>
      <c r="W34" s="124"/>
      <c r="X34" s="124"/>
      <c r="Y34" s="125" t="s">
        <v>53</v>
      </c>
      <c r="Z34" s="125"/>
      <c r="AA34" s="125"/>
      <c r="AB34" s="125"/>
      <c r="AC34" s="125"/>
      <c r="AD34" s="125"/>
      <c r="AE34" s="125"/>
      <c r="AF34" s="125"/>
      <c r="AG34" s="125"/>
      <c r="AH34" s="126"/>
      <c r="AI34" s="105"/>
      <c r="AJ34" s="110"/>
      <c r="AK34" s="111"/>
      <c r="AL34" s="114"/>
      <c r="AM34" s="115"/>
      <c r="AN34" s="18"/>
    </row>
    <row r="35" spans="7:40" ht="13.5" customHeight="1" x14ac:dyDescent="0.15">
      <c r="G35" s="28" t="s">
        <v>112</v>
      </c>
      <c r="H35" s="272" t="s">
        <v>54</v>
      </c>
      <c r="I35" s="273"/>
      <c r="J35" s="335" t="s">
        <v>126</v>
      </c>
      <c r="K35" s="273" t="s">
        <v>112</v>
      </c>
      <c r="L35" s="278" t="s">
        <v>127</v>
      </c>
      <c r="M35" s="278"/>
      <c r="N35" s="278"/>
      <c r="O35" s="278"/>
      <c r="P35" s="278"/>
      <c r="Q35" s="278"/>
      <c r="R35" s="278"/>
      <c r="S35" s="278"/>
      <c r="T35" s="273" t="s">
        <v>112</v>
      </c>
      <c r="U35" s="278" t="s">
        <v>128</v>
      </c>
      <c r="V35" s="278"/>
      <c r="W35" s="278"/>
      <c r="X35" s="278"/>
      <c r="Y35" s="278"/>
      <c r="Z35" s="278"/>
      <c r="AA35" s="278"/>
      <c r="AB35" s="278"/>
      <c r="AC35" s="273" t="s">
        <v>112</v>
      </c>
      <c r="AD35" s="278" t="s">
        <v>129</v>
      </c>
      <c r="AE35" s="278"/>
      <c r="AF35" s="278"/>
      <c r="AG35" s="335" t="s">
        <v>122</v>
      </c>
      <c r="AH35" s="336"/>
      <c r="AI35" s="105"/>
      <c r="AJ35" s="110"/>
      <c r="AK35" s="111"/>
      <c r="AL35" s="114"/>
      <c r="AM35" s="115"/>
      <c r="AN35" s="18"/>
    </row>
    <row r="36" spans="7:40" ht="13.5" customHeight="1" thickBot="1" x14ac:dyDescent="0.2">
      <c r="G36" s="332" t="s">
        <v>112</v>
      </c>
      <c r="H36" s="279" t="s">
        <v>79</v>
      </c>
      <c r="I36" s="279"/>
      <c r="J36" s="279"/>
      <c r="K36" s="279"/>
      <c r="L36" s="279"/>
      <c r="M36" s="276"/>
      <c r="N36" s="276"/>
      <c r="O36" s="276"/>
      <c r="P36" s="276"/>
      <c r="Q36" s="276"/>
      <c r="R36" s="276"/>
      <c r="S36" s="276"/>
      <c r="T36" s="276"/>
      <c r="U36" s="276"/>
      <c r="V36" s="276"/>
      <c r="W36" s="276"/>
      <c r="X36" s="276"/>
      <c r="Y36" s="276"/>
      <c r="Z36" s="276"/>
      <c r="AA36" s="276"/>
      <c r="AB36" s="276"/>
      <c r="AC36" s="276"/>
      <c r="AD36" s="276"/>
      <c r="AE36" s="276"/>
      <c r="AF36" s="276"/>
      <c r="AG36" s="276"/>
      <c r="AH36" s="277"/>
      <c r="AI36" s="127"/>
      <c r="AJ36" s="112"/>
      <c r="AK36" s="113"/>
      <c r="AL36" s="116" t="s">
        <v>42</v>
      </c>
      <c r="AM36" s="117"/>
      <c r="AN36" s="18"/>
    </row>
    <row r="37" spans="7:40" ht="13.5" customHeight="1" x14ac:dyDescent="0.15">
      <c r="G37" s="269" t="str">
        <f>MID($V$6,1,1)</f>
        <v/>
      </c>
      <c r="H37" s="129" t="str">
        <f>MID($V$6,2,1)</f>
        <v/>
      </c>
      <c r="I37" s="129" t="str">
        <f>MID($V$6,3,1)</f>
        <v/>
      </c>
      <c r="J37" s="129" t="str">
        <f>MID($V$6,4,1)</f>
        <v/>
      </c>
      <c r="K37" s="129" t="str">
        <f>MID($V$6,5,1)</f>
        <v/>
      </c>
      <c r="L37" s="130" t="str">
        <f>MID($V$6,6,1)</f>
        <v/>
      </c>
      <c r="M37" s="128" t="str">
        <f>G6</f>
        <v/>
      </c>
      <c r="N37" s="129"/>
      <c r="O37" s="129"/>
      <c r="P37" s="129"/>
      <c r="Q37" s="129"/>
      <c r="R37" s="129"/>
      <c r="S37" s="129"/>
      <c r="T37" s="130"/>
      <c r="U37" s="137">
        <f>AA6</f>
        <v>0</v>
      </c>
      <c r="V37" s="138"/>
      <c r="W37" s="138"/>
      <c r="X37" s="138"/>
      <c r="Y37" s="138"/>
      <c r="Z37" s="138"/>
      <c r="AA37" s="138"/>
      <c r="AB37" s="235" t="s">
        <v>36</v>
      </c>
      <c r="AC37" s="237" t="s">
        <v>37</v>
      </c>
      <c r="AD37" s="238"/>
      <c r="AE37" s="237" t="s">
        <v>38</v>
      </c>
      <c r="AF37" s="238"/>
      <c r="AG37" s="237" t="s">
        <v>39</v>
      </c>
      <c r="AH37" s="238"/>
      <c r="AI37" s="100" t="s">
        <v>40</v>
      </c>
      <c r="AJ37" s="118" t="s">
        <v>41</v>
      </c>
      <c r="AK37" s="119"/>
      <c r="AL37" s="122"/>
      <c r="AM37" s="123"/>
      <c r="AN37" s="18"/>
    </row>
    <row r="38" spans="7:40" ht="13.5" customHeight="1" x14ac:dyDescent="0.15">
      <c r="G38" s="270"/>
      <c r="H38" s="132"/>
      <c r="I38" s="132"/>
      <c r="J38" s="132"/>
      <c r="K38" s="132"/>
      <c r="L38" s="133"/>
      <c r="M38" s="131"/>
      <c r="N38" s="132"/>
      <c r="O38" s="132"/>
      <c r="P38" s="132"/>
      <c r="Q38" s="132"/>
      <c r="R38" s="132"/>
      <c r="S38" s="132"/>
      <c r="T38" s="133"/>
      <c r="U38" s="139"/>
      <c r="V38" s="140"/>
      <c r="W38" s="140"/>
      <c r="X38" s="140"/>
      <c r="Y38" s="140"/>
      <c r="Z38" s="140"/>
      <c r="AA38" s="140"/>
      <c r="AB38" s="236"/>
      <c r="AC38" s="239"/>
      <c r="AD38" s="240"/>
      <c r="AE38" s="239"/>
      <c r="AF38" s="240"/>
      <c r="AG38" s="239"/>
      <c r="AH38" s="240"/>
      <c r="AI38" s="101"/>
      <c r="AJ38" s="110"/>
      <c r="AK38" s="111"/>
      <c r="AL38" s="114"/>
      <c r="AM38" s="115"/>
      <c r="AN38" s="18"/>
    </row>
    <row r="39" spans="7:40" ht="13.5" customHeight="1" x14ac:dyDescent="0.15">
      <c r="G39" s="270"/>
      <c r="H39" s="132"/>
      <c r="I39" s="132"/>
      <c r="J39" s="132"/>
      <c r="K39" s="132"/>
      <c r="L39" s="133"/>
      <c r="M39" s="131"/>
      <c r="N39" s="132"/>
      <c r="O39" s="132"/>
      <c r="P39" s="132"/>
      <c r="Q39" s="132"/>
      <c r="R39" s="132"/>
      <c r="S39" s="132"/>
      <c r="T39" s="133"/>
      <c r="U39" s="139"/>
      <c r="V39" s="140"/>
      <c r="W39" s="140"/>
      <c r="X39" s="140"/>
      <c r="Y39" s="140"/>
      <c r="Z39" s="140"/>
      <c r="AA39" s="140"/>
      <c r="AB39" s="177" t="s">
        <v>80</v>
      </c>
      <c r="AC39" s="231" t="str">
        <f>MID($AL$6,1,2)</f>
        <v/>
      </c>
      <c r="AD39" s="232"/>
      <c r="AE39" s="231" t="str">
        <f>MID($AL$6,3,2)</f>
        <v/>
      </c>
      <c r="AF39" s="232"/>
      <c r="AG39" s="231" t="str">
        <f>MID($AL$6,5,2)</f>
        <v/>
      </c>
      <c r="AH39" s="232"/>
      <c r="AI39" s="102"/>
      <c r="AJ39" s="120"/>
      <c r="AK39" s="121"/>
      <c r="AL39" s="103" t="s">
        <v>42</v>
      </c>
      <c r="AM39" s="104"/>
      <c r="AN39" s="18"/>
    </row>
    <row r="40" spans="7:40" ht="13.5" customHeight="1" x14ac:dyDescent="0.15">
      <c r="G40" s="271"/>
      <c r="H40" s="135"/>
      <c r="I40" s="135"/>
      <c r="J40" s="135"/>
      <c r="K40" s="135"/>
      <c r="L40" s="136"/>
      <c r="M40" s="134"/>
      <c r="N40" s="135"/>
      <c r="O40" s="135"/>
      <c r="P40" s="135"/>
      <c r="Q40" s="135"/>
      <c r="R40" s="135"/>
      <c r="S40" s="135"/>
      <c r="T40" s="136"/>
      <c r="U40" s="141"/>
      <c r="V40" s="142"/>
      <c r="W40" s="142"/>
      <c r="X40" s="142"/>
      <c r="Y40" s="142"/>
      <c r="Z40" s="142"/>
      <c r="AA40" s="142"/>
      <c r="AB40" s="178"/>
      <c r="AC40" s="233"/>
      <c r="AD40" s="234"/>
      <c r="AE40" s="233"/>
      <c r="AF40" s="234"/>
      <c r="AG40" s="233"/>
      <c r="AH40" s="234"/>
      <c r="AI40" s="105" t="s">
        <v>43</v>
      </c>
      <c r="AJ40" s="110" t="s">
        <v>51</v>
      </c>
      <c r="AK40" s="111"/>
      <c r="AL40" s="114"/>
      <c r="AM40" s="115"/>
      <c r="AN40" s="18"/>
    </row>
    <row r="41" spans="7:40" ht="13.5" customHeight="1" x14ac:dyDescent="0.15">
      <c r="G41" s="25" t="s">
        <v>112</v>
      </c>
      <c r="H41" s="228" t="s">
        <v>45</v>
      </c>
      <c r="I41" s="228"/>
      <c r="J41" s="26"/>
      <c r="K41" s="27"/>
      <c r="L41" s="27"/>
      <c r="M41" s="27"/>
      <c r="N41" s="27"/>
      <c r="O41" s="69" t="s">
        <v>116</v>
      </c>
      <c r="P41" s="26" t="s">
        <v>112</v>
      </c>
      <c r="Q41" s="229" t="s">
        <v>117</v>
      </c>
      <c r="R41" s="229"/>
      <c r="S41" s="26" t="s">
        <v>112</v>
      </c>
      <c r="T41" s="229" t="s">
        <v>118</v>
      </c>
      <c r="U41" s="229"/>
      <c r="V41" s="229"/>
      <c r="W41" s="26" t="s">
        <v>112</v>
      </c>
      <c r="X41" s="229" t="s">
        <v>119</v>
      </c>
      <c r="Y41" s="229"/>
      <c r="Z41" s="26" t="s">
        <v>112</v>
      </c>
      <c r="AA41" s="229" t="s">
        <v>120</v>
      </c>
      <c r="AB41" s="229"/>
      <c r="AC41" s="229"/>
      <c r="AD41" s="229"/>
      <c r="AE41" s="26" t="s">
        <v>112</v>
      </c>
      <c r="AF41" s="229" t="s">
        <v>121</v>
      </c>
      <c r="AG41" s="229"/>
      <c r="AH41" s="230"/>
      <c r="AI41" s="105"/>
      <c r="AJ41" s="110"/>
      <c r="AK41" s="111"/>
      <c r="AL41" s="114"/>
      <c r="AM41" s="115"/>
      <c r="AN41" s="18"/>
    </row>
    <row r="42" spans="7:40" ht="13.5" customHeight="1" x14ac:dyDescent="0.15">
      <c r="G42" s="28" t="s">
        <v>112</v>
      </c>
      <c r="H42" s="29" t="s">
        <v>46</v>
      </c>
      <c r="I42" s="30"/>
      <c r="J42" s="31"/>
      <c r="K42" s="31"/>
      <c r="L42" s="31"/>
      <c r="M42" s="31"/>
      <c r="N42" s="31"/>
      <c r="O42" s="70" t="s">
        <v>116</v>
      </c>
      <c r="P42" s="30" t="s">
        <v>112</v>
      </c>
      <c r="Q42" s="334" t="s">
        <v>123</v>
      </c>
      <c r="R42" s="334"/>
      <c r="S42" s="334"/>
      <c r="T42" s="334"/>
      <c r="U42" s="334"/>
      <c r="V42" s="30" t="s">
        <v>112</v>
      </c>
      <c r="W42" s="334" t="s">
        <v>124</v>
      </c>
      <c r="X42" s="334"/>
      <c r="Y42" s="334"/>
      <c r="Z42" s="334"/>
      <c r="AA42" s="334"/>
      <c r="AB42" s="30" t="s">
        <v>112</v>
      </c>
      <c r="AC42" s="334" t="s">
        <v>125</v>
      </c>
      <c r="AD42" s="334"/>
      <c r="AE42" s="334"/>
      <c r="AF42" s="334"/>
      <c r="AG42" s="334"/>
      <c r="AH42" s="333" t="s">
        <v>122</v>
      </c>
      <c r="AI42" s="106"/>
      <c r="AJ42" s="120"/>
      <c r="AK42" s="121"/>
      <c r="AL42" s="103" t="s">
        <v>42</v>
      </c>
      <c r="AM42" s="104"/>
      <c r="AN42" s="18"/>
    </row>
    <row r="43" spans="7:40" ht="13.5" customHeight="1" x14ac:dyDescent="0.15">
      <c r="G43" s="28" t="s">
        <v>112</v>
      </c>
      <c r="H43" s="71" t="s">
        <v>47</v>
      </c>
      <c r="I43" s="33"/>
      <c r="J43" s="30"/>
      <c r="K43" s="30"/>
      <c r="L43" s="30"/>
      <c r="M43" s="30"/>
      <c r="N43" s="30"/>
      <c r="O43" s="30"/>
      <c r="P43" s="30"/>
      <c r="Q43" s="30"/>
      <c r="R43" s="34"/>
      <c r="S43" s="124" t="s">
        <v>48</v>
      </c>
      <c r="T43" s="124"/>
      <c r="U43" s="124"/>
      <c r="V43" s="124"/>
      <c r="W43" s="124"/>
      <c r="X43" s="124"/>
      <c r="Y43" s="125" t="s">
        <v>49</v>
      </c>
      <c r="Z43" s="125"/>
      <c r="AA43" s="125"/>
      <c r="AB43" s="125"/>
      <c r="AC43" s="125"/>
      <c r="AD43" s="125"/>
      <c r="AE43" s="125"/>
      <c r="AF43" s="125"/>
      <c r="AG43" s="125"/>
      <c r="AH43" s="126"/>
      <c r="AI43" s="105" t="s">
        <v>50</v>
      </c>
      <c r="AJ43" s="110" t="s">
        <v>51</v>
      </c>
      <c r="AK43" s="111"/>
      <c r="AL43" s="274"/>
      <c r="AM43" s="275"/>
      <c r="AN43" s="18"/>
    </row>
    <row r="44" spans="7:40" ht="13.5" customHeight="1" x14ac:dyDescent="0.15">
      <c r="G44" s="28" t="s">
        <v>112</v>
      </c>
      <c r="H44" s="71" t="s">
        <v>52</v>
      </c>
      <c r="I44" s="30"/>
      <c r="J44" s="30"/>
      <c r="K44" s="30"/>
      <c r="L44" s="30"/>
      <c r="M44" s="30"/>
      <c r="N44" s="30"/>
      <c r="O44" s="30"/>
      <c r="P44" s="30"/>
      <c r="Q44" s="30"/>
      <c r="R44" s="34"/>
      <c r="S44" s="124" t="s">
        <v>48</v>
      </c>
      <c r="T44" s="124"/>
      <c r="U44" s="124"/>
      <c r="V44" s="124"/>
      <c r="W44" s="124"/>
      <c r="X44" s="124"/>
      <c r="Y44" s="125" t="s">
        <v>53</v>
      </c>
      <c r="Z44" s="125"/>
      <c r="AA44" s="125"/>
      <c r="AB44" s="125"/>
      <c r="AC44" s="125"/>
      <c r="AD44" s="125"/>
      <c r="AE44" s="125"/>
      <c r="AF44" s="125"/>
      <c r="AG44" s="125"/>
      <c r="AH44" s="126"/>
      <c r="AI44" s="105"/>
      <c r="AJ44" s="110"/>
      <c r="AK44" s="111"/>
      <c r="AL44" s="114"/>
      <c r="AM44" s="115"/>
      <c r="AN44" s="18"/>
    </row>
    <row r="45" spans="7:40" ht="13.5" customHeight="1" x14ac:dyDescent="0.15">
      <c r="G45" s="28" t="s">
        <v>112</v>
      </c>
      <c r="H45" s="272" t="s">
        <v>54</v>
      </c>
      <c r="I45" s="273"/>
      <c r="J45" s="335" t="s">
        <v>126</v>
      </c>
      <c r="K45" s="273" t="s">
        <v>112</v>
      </c>
      <c r="L45" s="278" t="s">
        <v>127</v>
      </c>
      <c r="M45" s="278"/>
      <c r="N45" s="278"/>
      <c r="O45" s="278"/>
      <c r="P45" s="278"/>
      <c r="Q45" s="278"/>
      <c r="R45" s="278"/>
      <c r="S45" s="278"/>
      <c r="T45" s="273" t="s">
        <v>112</v>
      </c>
      <c r="U45" s="278" t="s">
        <v>128</v>
      </c>
      <c r="V45" s="278"/>
      <c r="W45" s="278"/>
      <c r="X45" s="278"/>
      <c r="Y45" s="278"/>
      <c r="Z45" s="278"/>
      <c r="AA45" s="278"/>
      <c r="AB45" s="278"/>
      <c r="AC45" s="273" t="s">
        <v>112</v>
      </c>
      <c r="AD45" s="278" t="s">
        <v>129</v>
      </c>
      <c r="AE45" s="278"/>
      <c r="AF45" s="278"/>
      <c r="AG45" s="335" t="s">
        <v>122</v>
      </c>
      <c r="AH45" s="336"/>
      <c r="AI45" s="105"/>
      <c r="AJ45" s="110"/>
      <c r="AK45" s="111"/>
      <c r="AL45" s="114"/>
      <c r="AM45" s="115"/>
      <c r="AN45" s="18"/>
    </row>
    <row r="46" spans="7:40" ht="17.25" customHeight="1" thickBot="1" x14ac:dyDescent="0.2">
      <c r="G46" s="332" t="s">
        <v>112</v>
      </c>
      <c r="H46" s="279" t="s">
        <v>79</v>
      </c>
      <c r="I46" s="279"/>
      <c r="J46" s="279"/>
      <c r="K46" s="279"/>
      <c r="L46" s="279"/>
      <c r="M46" s="276"/>
      <c r="N46" s="276"/>
      <c r="O46" s="276"/>
      <c r="P46" s="276"/>
      <c r="Q46" s="276"/>
      <c r="R46" s="276"/>
      <c r="S46" s="276"/>
      <c r="T46" s="276"/>
      <c r="U46" s="276"/>
      <c r="V46" s="276"/>
      <c r="W46" s="276"/>
      <c r="X46" s="276"/>
      <c r="Y46" s="276"/>
      <c r="Z46" s="276"/>
      <c r="AA46" s="276"/>
      <c r="AB46" s="276"/>
      <c r="AC46" s="276"/>
      <c r="AD46" s="276"/>
      <c r="AE46" s="276"/>
      <c r="AF46" s="276"/>
      <c r="AG46" s="276"/>
      <c r="AH46" s="277"/>
      <c r="AI46" s="127"/>
      <c r="AJ46" s="112"/>
      <c r="AK46" s="113"/>
      <c r="AL46" s="116" t="s">
        <v>42</v>
      </c>
      <c r="AM46" s="117"/>
      <c r="AN46" s="18"/>
    </row>
    <row r="47" spans="7:40" ht="13.5" customHeight="1" x14ac:dyDescent="0.15">
      <c r="G47" s="269" t="str">
        <f>MID($V$9,1,1)</f>
        <v/>
      </c>
      <c r="H47" s="129" t="str">
        <f>MID($V$9,2,1)</f>
        <v/>
      </c>
      <c r="I47" s="129" t="str">
        <f>MID($V$9,3,1)</f>
        <v/>
      </c>
      <c r="J47" s="129" t="str">
        <f>MID($V$9,4,1)</f>
        <v/>
      </c>
      <c r="K47" s="129" t="str">
        <f>MID($V$9,5,1)</f>
        <v/>
      </c>
      <c r="L47" s="130" t="str">
        <f>MID($V$9,6,1)</f>
        <v/>
      </c>
      <c r="M47" s="128" t="str">
        <f>G9</f>
        <v/>
      </c>
      <c r="N47" s="129"/>
      <c r="O47" s="129"/>
      <c r="P47" s="129"/>
      <c r="Q47" s="129"/>
      <c r="R47" s="129"/>
      <c r="S47" s="129"/>
      <c r="T47" s="130"/>
      <c r="U47" s="137">
        <f>AA9</f>
        <v>0</v>
      </c>
      <c r="V47" s="138"/>
      <c r="W47" s="138"/>
      <c r="X47" s="138"/>
      <c r="Y47" s="138"/>
      <c r="Z47" s="138"/>
      <c r="AA47" s="138"/>
      <c r="AB47" s="235" t="s">
        <v>36</v>
      </c>
      <c r="AC47" s="237" t="s">
        <v>37</v>
      </c>
      <c r="AD47" s="238"/>
      <c r="AE47" s="237" t="s">
        <v>38</v>
      </c>
      <c r="AF47" s="238"/>
      <c r="AG47" s="237" t="s">
        <v>39</v>
      </c>
      <c r="AH47" s="238"/>
      <c r="AI47" s="100" t="s">
        <v>40</v>
      </c>
      <c r="AJ47" s="118" t="s">
        <v>41</v>
      </c>
      <c r="AK47" s="119"/>
      <c r="AL47" s="122"/>
      <c r="AM47" s="123"/>
      <c r="AN47" s="18"/>
    </row>
    <row r="48" spans="7:40" ht="13.5" customHeight="1" x14ac:dyDescent="0.15">
      <c r="G48" s="270"/>
      <c r="H48" s="132"/>
      <c r="I48" s="132"/>
      <c r="J48" s="132"/>
      <c r="K48" s="132"/>
      <c r="L48" s="133"/>
      <c r="M48" s="131"/>
      <c r="N48" s="132"/>
      <c r="O48" s="132"/>
      <c r="P48" s="132"/>
      <c r="Q48" s="132"/>
      <c r="R48" s="132"/>
      <c r="S48" s="132"/>
      <c r="T48" s="133"/>
      <c r="U48" s="139"/>
      <c r="V48" s="140"/>
      <c r="W48" s="140"/>
      <c r="X48" s="140"/>
      <c r="Y48" s="140"/>
      <c r="Z48" s="140"/>
      <c r="AA48" s="140"/>
      <c r="AB48" s="236"/>
      <c r="AC48" s="239"/>
      <c r="AD48" s="240"/>
      <c r="AE48" s="239"/>
      <c r="AF48" s="240"/>
      <c r="AG48" s="239"/>
      <c r="AH48" s="240"/>
      <c r="AI48" s="101"/>
      <c r="AJ48" s="110"/>
      <c r="AK48" s="111"/>
      <c r="AL48" s="114"/>
      <c r="AM48" s="115"/>
      <c r="AN48" s="18"/>
    </row>
    <row r="49" spans="7:40" ht="13.5" customHeight="1" x14ac:dyDescent="0.15">
      <c r="G49" s="270"/>
      <c r="H49" s="132"/>
      <c r="I49" s="132"/>
      <c r="J49" s="132"/>
      <c r="K49" s="132"/>
      <c r="L49" s="133"/>
      <c r="M49" s="131"/>
      <c r="N49" s="132"/>
      <c r="O49" s="132"/>
      <c r="P49" s="132"/>
      <c r="Q49" s="132"/>
      <c r="R49" s="132"/>
      <c r="S49" s="132"/>
      <c r="T49" s="133"/>
      <c r="U49" s="139"/>
      <c r="V49" s="140"/>
      <c r="W49" s="140"/>
      <c r="X49" s="140"/>
      <c r="Y49" s="140"/>
      <c r="Z49" s="140"/>
      <c r="AA49" s="140"/>
      <c r="AB49" s="177" t="s">
        <v>80</v>
      </c>
      <c r="AC49" s="241" t="str">
        <f>MID($AL$9,1,2)</f>
        <v/>
      </c>
      <c r="AD49" s="242"/>
      <c r="AE49" s="241" t="str">
        <f>MID($AL$9,3,2)</f>
        <v/>
      </c>
      <c r="AF49" s="242"/>
      <c r="AG49" s="241" t="str">
        <f>MID($AL$9,5,2)</f>
        <v/>
      </c>
      <c r="AH49" s="242"/>
      <c r="AI49" s="102"/>
      <c r="AJ49" s="120"/>
      <c r="AK49" s="121"/>
      <c r="AL49" s="103" t="s">
        <v>42</v>
      </c>
      <c r="AM49" s="104"/>
      <c r="AN49" s="18"/>
    </row>
    <row r="50" spans="7:40" ht="13.5" customHeight="1" x14ac:dyDescent="0.15">
      <c r="G50" s="271"/>
      <c r="H50" s="135"/>
      <c r="I50" s="135"/>
      <c r="J50" s="135"/>
      <c r="K50" s="135"/>
      <c r="L50" s="136"/>
      <c r="M50" s="134"/>
      <c r="N50" s="135"/>
      <c r="O50" s="135"/>
      <c r="P50" s="135"/>
      <c r="Q50" s="135"/>
      <c r="R50" s="135"/>
      <c r="S50" s="135"/>
      <c r="T50" s="136"/>
      <c r="U50" s="141"/>
      <c r="V50" s="142"/>
      <c r="W50" s="142"/>
      <c r="X50" s="142"/>
      <c r="Y50" s="142"/>
      <c r="Z50" s="142"/>
      <c r="AA50" s="142"/>
      <c r="AB50" s="178"/>
      <c r="AC50" s="243"/>
      <c r="AD50" s="244"/>
      <c r="AE50" s="243"/>
      <c r="AF50" s="244"/>
      <c r="AG50" s="243"/>
      <c r="AH50" s="244"/>
      <c r="AI50" s="105" t="s">
        <v>43</v>
      </c>
      <c r="AJ50" s="110" t="s">
        <v>51</v>
      </c>
      <c r="AK50" s="111"/>
      <c r="AL50" s="114"/>
      <c r="AM50" s="115"/>
      <c r="AN50" s="18"/>
    </row>
    <row r="51" spans="7:40" ht="13.5" customHeight="1" x14ac:dyDescent="0.15">
      <c r="G51" s="25" t="s">
        <v>112</v>
      </c>
      <c r="H51" s="228" t="s">
        <v>45</v>
      </c>
      <c r="I51" s="228"/>
      <c r="J51" s="26"/>
      <c r="K51" s="27"/>
      <c r="L51" s="27"/>
      <c r="M51" s="27"/>
      <c r="N51" s="27"/>
      <c r="O51" s="69" t="s">
        <v>116</v>
      </c>
      <c r="P51" s="26" t="s">
        <v>112</v>
      </c>
      <c r="Q51" s="229" t="s">
        <v>117</v>
      </c>
      <c r="R51" s="229"/>
      <c r="S51" s="26" t="s">
        <v>112</v>
      </c>
      <c r="T51" s="229" t="s">
        <v>118</v>
      </c>
      <c r="U51" s="229"/>
      <c r="V51" s="229"/>
      <c r="W51" s="26" t="s">
        <v>112</v>
      </c>
      <c r="X51" s="229" t="s">
        <v>119</v>
      </c>
      <c r="Y51" s="229"/>
      <c r="Z51" s="26" t="s">
        <v>112</v>
      </c>
      <c r="AA51" s="229" t="s">
        <v>120</v>
      </c>
      <c r="AB51" s="229"/>
      <c r="AC51" s="229"/>
      <c r="AD51" s="229"/>
      <c r="AE51" s="26" t="s">
        <v>112</v>
      </c>
      <c r="AF51" s="229" t="s">
        <v>121</v>
      </c>
      <c r="AG51" s="229"/>
      <c r="AH51" s="230"/>
      <c r="AI51" s="105"/>
      <c r="AJ51" s="110"/>
      <c r="AK51" s="111"/>
      <c r="AL51" s="114"/>
      <c r="AM51" s="115"/>
      <c r="AN51" s="18"/>
    </row>
    <row r="52" spans="7:40" ht="13.5" customHeight="1" x14ac:dyDescent="0.15">
      <c r="G52" s="28" t="s">
        <v>112</v>
      </c>
      <c r="H52" s="29" t="s">
        <v>46</v>
      </c>
      <c r="I52" s="30"/>
      <c r="J52" s="31"/>
      <c r="K52" s="31"/>
      <c r="L52" s="31"/>
      <c r="M52" s="31"/>
      <c r="N52" s="31"/>
      <c r="O52" s="70" t="s">
        <v>116</v>
      </c>
      <c r="P52" s="30" t="s">
        <v>112</v>
      </c>
      <c r="Q52" s="334" t="s">
        <v>123</v>
      </c>
      <c r="R52" s="334"/>
      <c r="S52" s="334"/>
      <c r="T52" s="334"/>
      <c r="U52" s="334"/>
      <c r="V52" s="30" t="s">
        <v>112</v>
      </c>
      <c r="W52" s="334" t="s">
        <v>124</v>
      </c>
      <c r="X52" s="334"/>
      <c r="Y52" s="334"/>
      <c r="Z52" s="334"/>
      <c r="AA52" s="334"/>
      <c r="AB52" s="30" t="s">
        <v>112</v>
      </c>
      <c r="AC52" s="334" t="s">
        <v>125</v>
      </c>
      <c r="AD52" s="334"/>
      <c r="AE52" s="334"/>
      <c r="AF52" s="334"/>
      <c r="AG52" s="334"/>
      <c r="AH52" s="333" t="s">
        <v>122</v>
      </c>
      <c r="AI52" s="106"/>
      <c r="AJ52" s="120"/>
      <c r="AK52" s="121"/>
      <c r="AL52" s="103" t="s">
        <v>42</v>
      </c>
      <c r="AM52" s="104"/>
      <c r="AN52" s="18"/>
    </row>
    <row r="53" spans="7:40" ht="13.5" customHeight="1" x14ac:dyDescent="0.15">
      <c r="G53" s="28" t="s">
        <v>112</v>
      </c>
      <c r="H53" s="71" t="s">
        <v>47</v>
      </c>
      <c r="I53" s="33"/>
      <c r="J53" s="30"/>
      <c r="K53" s="30"/>
      <c r="L53" s="30"/>
      <c r="M53" s="30"/>
      <c r="N53" s="30"/>
      <c r="O53" s="30"/>
      <c r="P53" s="30"/>
      <c r="Q53" s="30"/>
      <c r="R53" s="34"/>
      <c r="S53" s="124" t="s">
        <v>48</v>
      </c>
      <c r="T53" s="124"/>
      <c r="U53" s="124"/>
      <c r="V53" s="124"/>
      <c r="W53" s="124"/>
      <c r="X53" s="124"/>
      <c r="Y53" s="125" t="s">
        <v>49</v>
      </c>
      <c r="Z53" s="125"/>
      <c r="AA53" s="125"/>
      <c r="AB53" s="125"/>
      <c r="AC53" s="125"/>
      <c r="AD53" s="125"/>
      <c r="AE53" s="125"/>
      <c r="AF53" s="125"/>
      <c r="AG53" s="125"/>
      <c r="AH53" s="126"/>
      <c r="AI53" s="105" t="s">
        <v>50</v>
      </c>
      <c r="AJ53" s="110" t="s">
        <v>51</v>
      </c>
      <c r="AK53" s="111"/>
      <c r="AL53" s="274"/>
      <c r="AM53" s="275"/>
      <c r="AN53" s="18"/>
    </row>
    <row r="54" spans="7:40" ht="13.5" customHeight="1" x14ac:dyDescent="0.15">
      <c r="G54" s="28" t="s">
        <v>112</v>
      </c>
      <c r="H54" s="71" t="s">
        <v>52</v>
      </c>
      <c r="I54" s="30"/>
      <c r="J54" s="30"/>
      <c r="K54" s="30"/>
      <c r="L54" s="30"/>
      <c r="M54" s="30"/>
      <c r="N54" s="30"/>
      <c r="O54" s="30"/>
      <c r="P54" s="30"/>
      <c r="Q54" s="30"/>
      <c r="R54" s="34"/>
      <c r="S54" s="124" t="s">
        <v>48</v>
      </c>
      <c r="T54" s="124"/>
      <c r="U54" s="124"/>
      <c r="V54" s="124"/>
      <c r="W54" s="124"/>
      <c r="X54" s="124"/>
      <c r="Y54" s="125" t="s">
        <v>53</v>
      </c>
      <c r="Z54" s="125"/>
      <c r="AA54" s="125"/>
      <c r="AB54" s="125"/>
      <c r="AC54" s="125"/>
      <c r="AD54" s="125"/>
      <c r="AE54" s="125"/>
      <c r="AF54" s="125"/>
      <c r="AG54" s="125"/>
      <c r="AH54" s="126"/>
      <c r="AI54" s="105"/>
      <c r="AJ54" s="110"/>
      <c r="AK54" s="111"/>
      <c r="AL54" s="114"/>
      <c r="AM54" s="115"/>
      <c r="AN54" s="18"/>
    </row>
    <row r="55" spans="7:40" ht="13.5" customHeight="1" x14ac:dyDescent="0.15">
      <c r="G55" s="28" t="s">
        <v>112</v>
      </c>
      <c r="H55" s="272" t="s">
        <v>54</v>
      </c>
      <c r="I55" s="273"/>
      <c r="J55" s="335" t="s">
        <v>126</v>
      </c>
      <c r="K55" s="273" t="s">
        <v>112</v>
      </c>
      <c r="L55" s="278" t="s">
        <v>127</v>
      </c>
      <c r="M55" s="278"/>
      <c r="N55" s="278"/>
      <c r="O55" s="278"/>
      <c r="P55" s="278"/>
      <c r="Q55" s="278"/>
      <c r="R55" s="278"/>
      <c r="S55" s="278"/>
      <c r="T55" s="273" t="s">
        <v>112</v>
      </c>
      <c r="U55" s="278" t="s">
        <v>128</v>
      </c>
      <c r="V55" s="278"/>
      <c r="W55" s="278"/>
      <c r="X55" s="278"/>
      <c r="Y55" s="278"/>
      <c r="Z55" s="278"/>
      <c r="AA55" s="278"/>
      <c r="AB55" s="278"/>
      <c r="AC55" s="273" t="s">
        <v>112</v>
      </c>
      <c r="AD55" s="278" t="s">
        <v>129</v>
      </c>
      <c r="AE55" s="278"/>
      <c r="AF55" s="278"/>
      <c r="AG55" s="335" t="s">
        <v>122</v>
      </c>
      <c r="AH55" s="336"/>
      <c r="AI55" s="105"/>
      <c r="AJ55" s="110"/>
      <c r="AK55" s="111"/>
      <c r="AL55" s="114"/>
      <c r="AM55" s="115"/>
      <c r="AN55" s="18"/>
    </row>
    <row r="56" spans="7:40" ht="17.25" customHeight="1" thickBot="1" x14ac:dyDescent="0.2">
      <c r="G56" s="332" t="s">
        <v>112</v>
      </c>
      <c r="H56" s="279" t="s">
        <v>79</v>
      </c>
      <c r="I56" s="279"/>
      <c r="J56" s="279"/>
      <c r="K56" s="279"/>
      <c r="L56" s="279"/>
      <c r="M56" s="276"/>
      <c r="N56" s="276"/>
      <c r="O56" s="276"/>
      <c r="P56" s="276"/>
      <c r="Q56" s="276"/>
      <c r="R56" s="276"/>
      <c r="S56" s="276"/>
      <c r="T56" s="276"/>
      <c r="U56" s="276"/>
      <c r="V56" s="276"/>
      <c r="W56" s="276"/>
      <c r="X56" s="276"/>
      <c r="Y56" s="276"/>
      <c r="Z56" s="276"/>
      <c r="AA56" s="276"/>
      <c r="AB56" s="276"/>
      <c r="AC56" s="276"/>
      <c r="AD56" s="276"/>
      <c r="AE56" s="276"/>
      <c r="AF56" s="276"/>
      <c r="AG56" s="276"/>
      <c r="AH56" s="277"/>
      <c r="AI56" s="127"/>
      <c r="AJ56" s="112"/>
      <c r="AK56" s="113"/>
      <c r="AL56" s="116" t="s">
        <v>42</v>
      </c>
      <c r="AM56" s="117"/>
      <c r="AN56" s="18"/>
    </row>
    <row r="57" spans="7:40" ht="13.5" customHeight="1" x14ac:dyDescent="0.15">
      <c r="G57" s="269" t="str">
        <f>MID($V$12,1,1)</f>
        <v/>
      </c>
      <c r="H57" s="129" t="str">
        <f>MID($V$12,2,1)</f>
        <v/>
      </c>
      <c r="I57" s="129" t="str">
        <f>MID($V$12,3,1)</f>
        <v/>
      </c>
      <c r="J57" s="129" t="str">
        <f>MID($V$12,4,1)</f>
        <v/>
      </c>
      <c r="K57" s="129" t="str">
        <f>MID($V$12,5,1)</f>
        <v/>
      </c>
      <c r="L57" s="130" t="str">
        <f>MID($V$12,6,1)</f>
        <v/>
      </c>
      <c r="M57" s="128" t="str">
        <f>G12</f>
        <v/>
      </c>
      <c r="N57" s="129"/>
      <c r="O57" s="129"/>
      <c r="P57" s="129"/>
      <c r="Q57" s="129"/>
      <c r="R57" s="129"/>
      <c r="S57" s="129"/>
      <c r="T57" s="130"/>
      <c r="U57" s="137">
        <f>AA12</f>
        <v>0</v>
      </c>
      <c r="V57" s="138"/>
      <c r="W57" s="138"/>
      <c r="X57" s="138"/>
      <c r="Y57" s="138"/>
      <c r="Z57" s="138"/>
      <c r="AA57" s="138"/>
      <c r="AB57" s="235" t="s">
        <v>36</v>
      </c>
      <c r="AC57" s="237" t="s">
        <v>37</v>
      </c>
      <c r="AD57" s="238"/>
      <c r="AE57" s="237" t="s">
        <v>38</v>
      </c>
      <c r="AF57" s="238"/>
      <c r="AG57" s="237" t="s">
        <v>39</v>
      </c>
      <c r="AH57" s="238"/>
      <c r="AI57" s="100" t="s">
        <v>40</v>
      </c>
      <c r="AJ57" s="118" t="s">
        <v>41</v>
      </c>
      <c r="AK57" s="119"/>
      <c r="AL57" s="122"/>
      <c r="AM57" s="123"/>
      <c r="AN57" s="18"/>
    </row>
    <row r="58" spans="7:40" ht="13.5" customHeight="1" x14ac:dyDescent="0.15">
      <c r="G58" s="270"/>
      <c r="H58" s="132"/>
      <c r="I58" s="132"/>
      <c r="J58" s="132"/>
      <c r="K58" s="132"/>
      <c r="L58" s="133"/>
      <c r="M58" s="131"/>
      <c r="N58" s="132"/>
      <c r="O58" s="132"/>
      <c r="P58" s="132"/>
      <c r="Q58" s="132"/>
      <c r="R58" s="132"/>
      <c r="S58" s="132"/>
      <c r="T58" s="133"/>
      <c r="U58" s="139"/>
      <c r="V58" s="140"/>
      <c r="W58" s="140"/>
      <c r="X58" s="140"/>
      <c r="Y58" s="140"/>
      <c r="Z58" s="140"/>
      <c r="AA58" s="140"/>
      <c r="AB58" s="236"/>
      <c r="AC58" s="239"/>
      <c r="AD58" s="240"/>
      <c r="AE58" s="239"/>
      <c r="AF58" s="240"/>
      <c r="AG58" s="239"/>
      <c r="AH58" s="240"/>
      <c r="AI58" s="101"/>
      <c r="AJ58" s="110"/>
      <c r="AK58" s="111"/>
      <c r="AL58" s="114"/>
      <c r="AM58" s="115"/>
      <c r="AN58" s="18"/>
    </row>
    <row r="59" spans="7:40" ht="13.5" customHeight="1" x14ac:dyDescent="0.15">
      <c r="G59" s="270"/>
      <c r="H59" s="132"/>
      <c r="I59" s="132"/>
      <c r="J59" s="132"/>
      <c r="K59" s="132"/>
      <c r="L59" s="133"/>
      <c r="M59" s="131"/>
      <c r="N59" s="132"/>
      <c r="O59" s="132"/>
      <c r="P59" s="132"/>
      <c r="Q59" s="132"/>
      <c r="R59" s="132"/>
      <c r="S59" s="132"/>
      <c r="T59" s="133"/>
      <c r="U59" s="139"/>
      <c r="V59" s="140"/>
      <c r="W59" s="140"/>
      <c r="X59" s="140"/>
      <c r="Y59" s="140"/>
      <c r="Z59" s="140"/>
      <c r="AA59" s="140"/>
      <c r="AB59" s="177" t="s">
        <v>80</v>
      </c>
      <c r="AC59" s="231" t="str">
        <f>MID($AL$12,1,2)</f>
        <v/>
      </c>
      <c r="AD59" s="232"/>
      <c r="AE59" s="231" t="str">
        <f>MID($AL$12,3,2)</f>
        <v/>
      </c>
      <c r="AF59" s="232"/>
      <c r="AG59" s="231" t="str">
        <f>MID($AL$12,5,2)</f>
        <v/>
      </c>
      <c r="AH59" s="232"/>
      <c r="AI59" s="102"/>
      <c r="AJ59" s="120"/>
      <c r="AK59" s="121"/>
      <c r="AL59" s="103" t="s">
        <v>42</v>
      </c>
      <c r="AM59" s="104"/>
      <c r="AN59" s="18"/>
    </row>
    <row r="60" spans="7:40" ht="13.5" customHeight="1" x14ac:dyDescent="0.15">
      <c r="G60" s="271"/>
      <c r="H60" s="135"/>
      <c r="I60" s="135"/>
      <c r="J60" s="135"/>
      <c r="K60" s="135"/>
      <c r="L60" s="136"/>
      <c r="M60" s="134"/>
      <c r="N60" s="135"/>
      <c r="O60" s="135"/>
      <c r="P60" s="135"/>
      <c r="Q60" s="135"/>
      <c r="R60" s="135"/>
      <c r="S60" s="135"/>
      <c r="T60" s="136"/>
      <c r="U60" s="141"/>
      <c r="V60" s="142"/>
      <c r="W60" s="142"/>
      <c r="X60" s="142"/>
      <c r="Y60" s="142"/>
      <c r="Z60" s="142"/>
      <c r="AA60" s="142"/>
      <c r="AB60" s="178"/>
      <c r="AC60" s="233"/>
      <c r="AD60" s="234"/>
      <c r="AE60" s="233"/>
      <c r="AF60" s="234"/>
      <c r="AG60" s="233"/>
      <c r="AH60" s="234"/>
      <c r="AI60" s="105" t="s">
        <v>43</v>
      </c>
      <c r="AJ60" s="110" t="s">
        <v>51</v>
      </c>
      <c r="AK60" s="111"/>
      <c r="AL60" s="114"/>
      <c r="AM60" s="115"/>
      <c r="AN60" s="18"/>
    </row>
    <row r="61" spans="7:40" ht="13.5" customHeight="1" x14ac:dyDescent="0.15">
      <c r="G61" s="25" t="s">
        <v>112</v>
      </c>
      <c r="H61" s="228" t="s">
        <v>45</v>
      </c>
      <c r="I61" s="228"/>
      <c r="J61" s="26"/>
      <c r="K61" s="27"/>
      <c r="L61" s="27"/>
      <c r="M61" s="27"/>
      <c r="N61" s="27"/>
      <c r="O61" s="69" t="s">
        <v>116</v>
      </c>
      <c r="P61" s="26" t="s">
        <v>112</v>
      </c>
      <c r="Q61" s="229" t="s">
        <v>117</v>
      </c>
      <c r="R61" s="229"/>
      <c r="S61" s="26" t="s">
        <v>112</v>
      </c>
      <c r="T61" s="229" t="s">
        <v>118</v>
      </c>
      <c r="U61" s="229"/>
      <c r="V61" s="229"/>
      <c r="W61" s="26" t="s">
        <v>112</v>
      </c>
      <c r="X61" s="229" t="s">
        <v>119</v>
      </c>
      <c r="Y61" s="229"/>
      <c r="Z61" s="26" t="s">
        <v>112</v>
      </c>
      <c r="AA61" s="229" t="s">
        <v>120</v>
      </c>
      <c r="AB61" s="229"/>
      <c r="AC61" s="229"/>
      <c r="AD61" s="229"/>
      <c r="AE61" s="26" t="s">
        <v>112</v>
      </c>
      <c r="AF61" s="229" t="s">
        <v>121</v>
      </c>
      <c r="AG61" s="229"/>
      <c r="AH61" s="230"/>
      <c r="AI61" s="105"/>
      <c r="AJ61" s="110"/>
      <c r="AK61" s="111"/>
      <c r="AL61" s="114"/>
      <c r="AM61" s="115"/>
      <c r="AN61" s="18"/>
    </row>
    <row r="62" spans="7:40" ht="13.5" customHeight="1" x14ac:dyDescent="0.15">
      <c r="G62" s="28" t="s">
        <v>112</v>
      </c>
      <c r="H62" s="29" t="s">
        <v>46</v>
      </c>
      <c r="I62" s="30"/>
      <c r="J62" s="31"/>
      <c r="K62" s="31"/>
      <c r="L62" s="31"/>
      <c r="M62" s="31"/>
      <c r="N62" s="31"/>
      <c r="O62" s="70" t="s">
        <v>116</v>
      </c>
      <c r="P62" s="30" t="s">
        <v>112</v>
      </c>
      <c r="Q62" s="334" t="s">
        <v>123</v>
      </c>
      <c r="R62" s="334"/>
      <c r="S62" s="334"/>
      <c r="T62" s="334"/>
      <c r="U62" s="334"/>
      <c r="V62" s="30" t="s">
        <v>112</v>
      </c>
      <c r="W62" s="334" t="s">
        <v>124</v>
      </c>
      <c r="X62" s="334"/>
      <c r="Y62" s="334"/>
      <c r="Z62" s="334"/>
      <c r="AA62" s="334"/>
      <c r="AB62" s="30" t="s">
        <v>112</v>
      </c>
      <c r="AC62" s="334" t="s">
        <v>125</v>
      </c>
      <c r="AD62" s="334"/>
      <c r="AE62" s="334"/>
      <c r="AF62" s="334"/>
      <c r="AG62" s="334"/>
      <c r="AH62" s="333" t="s">
        <v>122</v>
      </c>
      <c r="AI62" s="106"/>
      <c r="AJ62" s="120"/>
      <c r="AK62" s="121"/>
      <c r="AL62" s="103" t="s">
        <v>42</v>
      </c>
      <c r="AM62" s="104"/>
      <c r="AN62" s="18"/>
    </row>
    <row r="63" spans="7:40" ht="13.5" customHeight="1" x14ac:dyDescent="0.15">
      <c r="G63" s="28" t="s">
        <v>112</v>
      </c>
      <c r="H63" s="71" t="s">
        <v>47</v>
      </c>
      <c r="I63" s="33"/>
      <c r="J63" s="30"/>
      <c r="K63" s="30"/>
      <c r="L63" s="30"/>
      <c r="M63" s="30"/>
      <c r="N63" s="30"/>
      <c r="O63" s="30"/>
      <c r="P63" s="30"/>
      <c r="Q63" s="30"/>
      <c r="R63" s="34"/>
      <c r="S63" s="124" t="s">
        <v>48</v>
      </c>
      <c r="T63" s="124"/>
      <c r="U63" s="124"/>
      <c r="V63" s="124"/>
      <c r="W63" s="124"/>
      <c r="X63" s="124"/>
      <c r="Y63" s="125" t="s">
        <v>49</v>
      </c>
      <c r="Z63" s="125"/>
      <c r="AA63" s="125"/>
      <c r="AB63" s="125"/>
      <c r="AC63" s="125"/>
      <c r="AD63" s="125"/>
      <c r="AE63" s="125"/>
      <c r="AF63" s="125"/>
      <c r="AG63" s="125"/>
      <c r="AH63" s="126"/>
      <c r="AI63" s="105" t="s">
        <v>50</v>
      </c>
      <c r="AJ63" s="110" t="s">
        <v>51</v>
      </c>
      <c r="AK63" s="111"/>
      <c r="AL63" s="274"/>
      <c r="AM63" s="275"/>
      <c r="AN63" s="18"/>
    </row>
    <row r="64" spans="7:40" ht="13.5" customHeight="1" x14ac:dyDescent="0.15">
      <c r="G64" s="28" t="s">
        <v>112</v>
      </c>
      <c r="H64" s="71" t="s">
        <v>52</v>
      </c>
      <c r="I64" s="30"/>
      <c r="J64" s="30"/>
      <c r="K64" s="30"/>
      <c r="L64" s="30"/>
      <c r="M64" s="30"/>
      <c r="N64" s="30"/>
      <c r="O64" s="30"/>
      <c r="P64" s="30"/>
      <c r="Q64" s="30"/>
      <c r="R64" s="34"/>
      <c r="S64" s="124" t="s">
        <v>48</v>
      </c>
      <c r="T64" s="124"/>
      <c r="U64" s="124"/>
      <c r="V64" s="124"/>
      <c r="W64" s="124"/>
      <c r="X64" s="124"/>
      <c r="Y64" s="125" t="s">
        <v>53</v>
      </c>
      <c r="Z64" s="125"/>
      <c r="AA64" s="125"/>
      <c r="AB64" s="125"/>
      <c r="AC64" s="125"/>
      <c r="AD64" s="125"/>
      <c r="AE64" s="125"/>
      <c r="AF64" s="125"/>
      <c r="AG64" s="125"/>
      <c r="AH64" s="126"/>
      <c r="AI64" s="105"/>
      <c r="AJ64" s="110"/>
      <c r="AK64" s="111"/>
      <c r="AL64" s="114"/>
      <c r="AM64" s="115"/>
      <c r="AN64" s="18"/>
    </row>
    <row r="65" spans="7:40" ht="13.5" customHeight="1" x14ac:dyDescent="0.15">
      <c r="G65" s="28" t="s">
        <v>112</v>
      </c>
      <c r="H65" s="272" t="s">
        <v>54</v>
      </c>
      <c r="I65" s="273"/>
      <c r="J65" s="335" t="s">
        <v>126</v>
      </c>
      <c r="K65" s="273" t="s">
        <v>112</v>
      </c>
      <c r="L65" s="278" t="s">
        <v>127</v>
      </c>
      <c r="M65" s="278"/>
      <c r="N65" s="278"/>
      <c r="O65" s="278"/>
      <c r="P65" s="278"/>
      <c r="Q65" s="278"/>
      <c r="R65" s="278"/>
      <c r="S65" s="278"/>
      <c r="T65" s="273" t="s">
        <v>112</v>
      </c>
      <c r="U65" s="278" t="s">
        <v>128</v>
      </c>
      <c r="V65" s="278"/>
      <c r="W65" s="278"/>
      <c r="X65" s="278"/>
      <c r="Y65" s="278"/>
      <c r="Z65" s="278"/>
      <c r="AA65" s="278"/>
      <c r="AB65" s="278"/>
      <c r="AC65" s="273" t="s">
        <v>112</v>
      </c>
      <c r="AD65" s="278" t="s">
        <v>129</v>
      </c>
      <c r="AE65" s="278"/>
      <c r="AF65" s="278"/>
      <c r="AG65" s="335" t="s">
        <v>122</v>
      </c>
      <c r="AH65" s="336"/>
      <c r="AI65" s="105"/>
      <c r="AJ65" s="110"/>
      <c r="AK65" s="111"/>
      <c r="AL65" s="114"/>
      <c r="AM65" s="115"/>
      <c r="AN65" s="18"/>
    </row>
    <row r="66" spans="7:40" ht="17.25" customHeight="1" thickBot="1" x14ac:dyDescent="0.2">
      <c r="G66" s="332" t="s">
        <v>112</v>
      </c>
      <c r="H66" s="279" t="s">
        <v>79</v>
      </c>
      <c r="I66" s="279"/>
      <c r="J66" s="279"/>
      <c r="K66" s="279"/>
      <c r="L66" s="279"/>
      <c r="M66" s="276"/>
      <c r="N66" s="276"/>
      <c r="O66" s="276"/>
      <c r="P66" s="276"/>
      <c r="Q66" s="276"/>
      <c r="R66" s="276"/>
      <c r="S66" s="276"/>
      <c r="T66" s="276"/>
      <c r="U66" s="276"/>
      <c r="V66" s="276"/>
      <c r="W66" s="276"/>
      <c r="X66" s="276"/>
      <c r="Y66" s="276"/>
      <c r="Z66" s="276"/>
      <c r="AA66" s="276"/>
      <c r="AB66" s="276"/>
      <c r="AC66" s="276"/>
      <c r="AD66" s="276"/>
      <c r="AE66" s="276"/>
      <c r="AF66" s="276"/>
      <c r="AG66" s="276"/>
      <c r="AH66" s="277"/>
      <c r="AI66" s="127"/>
      <c r="AJ66" s="112"/>
      <c r="AK66" s="113"/>
      <c r="AL66" s="116" t="s">
        <v>42</v>
      </c>
      <c r="AM66" s="117"/>
      <c r="AN66" s="18"/>
    </row>
    <row r="67" spans="7:40" ht="8.25" customHeight="1" x14ac:dyDescent="0.15">
      <c r="G67" s="35"/>
      <c r="H67" s="36"/>
      <c r="I67" s="36"/>
      <c r="J67" s="36"/>
      <c r="K67" s="36"/>
      <c r="L67" s="36"/>
      <c r="M67" s="36"/>
      <c r="N67" s="36"/>
      <c r="O67" s="36"/>
      <c r="P67" s="36"/>
      <c r="Q67" s="36"/>
      <c r="R67" s="36"/>
      <c r="S67" s="36"/>
      <c r="T67" s="36"/>
      <c r="U67" s="36"/>
      <c r="V67" s="36"/>
      <c r="W67" s="36"/>
      <c r="X67" s="36"/>
      <c r="Y67" s="36"/>
      <c r="Z67" s="36"/>
      <c r="AA67" s="36"/>
      <c r="AB67" s="36"/>
      <c r="AC67" s="36"/>
      <c r="AD67" s="36"/>
      <c r="AE67" s="36"/>
      <c r="AF67" s="36"/>
      <c r="AG67" s="36"/>
      <c r="AH67" s="36"/>
      <c r="AI67" s="36"/>
      <c r="AJ67" s="36"/>
      <c r="AK67" s="37"/>
      <c r="AL67" s="38"/>
      <c r="AM67" s="24"/>
      <c r="AN67" s="18"/>
    </row>
    <row r="68" spans="7:40" ht="15.75" customHeight="1" x14ac:dyDescent="0.15">
      <c r="G68" s="39"/>
      <c r="H68" s="107" t="s">
        <v>55</v>
      </c>
      <c r="I68" s="107"/>
      <c r="J68" s="107"/>
      <c r="K68" s="107"/>
      <c r="L68" s="107"/>
      <c r="M68" s="107"/>
      <c r="N68" s="107"/>
      <c r="O68" s="107"/>
      <c r="P68" s="107"/>
      <c r="Q68" s="107"/>
      <c r="R68" s="107"/>
      <c r="S68" s="107"/>
      <c r="T68" s="107"/>
      <c r="U68" s="107"/>
      <c r="V68" s="107"/>
      <c r="W68" s="107"/>
      <c r="X68" s="107"/>
      <c r="Y68" s="107"/>
      <c r="Z68" s="107"/>
      <c r="AA68" s="107"/>
      <c r="AB68" s="107"/>
      <c r="AC68" s="107"/>
      <c r="AD68" s="107"/>
      <c r="AE68" s="107"/>
      <c r="AF68" s="107"/>
      <c r="AG68" s="107"/>
      <c r="AH68" s="107"/>
      <c r="AI68" s="107"/>
      <c r="AJ68" s="107"/>
      <c r="AK68" s="107"/>
      <c r="AL68" s="107"/>
      <c r="AM68" s="41"/>
      <c r="AN68" s="18"/>
    </row>
    <row r="69" spans="7:40" ht="15.75" customHeight="1" x14ac:dyDescent="0.15">
      <c r="G69" s="39"/>
      <c r="H69" s="107" t="str">
        <f>基本ｼｰﾄ!I19&amp;"長　殿"</f>
        <v>公立学校共済組合　鹿児島支部長　殿</v>
      </c>
      <c r="I69" s="107"/>
      <c r="J69" s="107"/>
      <c r="K69" s="107"/>
      <c r="L69" s="107"/>
      <c r="M69" s="107"/>
      <c r="N69" s="107"/>
      <c r="O69" s="107"/>
      <c r="P69" s="107"/>
      <c r="Q69" s="107"/>
      <c r="R69" s="107"/>
      <c r="S69" s="107"/>
      <c r="T69" s="107"/>
      <c r="U69" s="107"/>
      <c r="V69" s="40"/>
      <c r="W69" s="40"/>
      <c r="X69" s="40"/>
      <c r="Y69" s="40"/>
      <c r="Z69" s="40"/>
      <c r="AA69" s="46"/>
      <c r="AB69" s="46"/>
      <c r="AC69" s="29"/>
      <c r="AD69" s="40"/>
      <c r="AE69" s="40"/>
      <c r="AF69" s="40"/>
      <c r="AG69" s="40"/>
      <c r="AH69" s="40"/>
      <c r="AI69" s="40"/>
      <c r="AJ69" s="40"/>
      <c r="AK69" s="40"/>
      <c r="AL69" s="40"/>
      <c r="AM69" s="41"/>
      <c r="AN69" s="18"/>
    </row>
    <row r="70" spans="7:40" ht="9" customHeight="1" x14ac:dyDescent="0.15">
      <c r="G70" s="39"/>
      <c r="H70" s="63"/>
      <c r="I70" s="63"/>
      <c r="J70" s="63"/>
      <c r="K70" s="63"/>
      <c r="L70" s="63"/>
      <c r="M70" s="63"/>
      <c r="N70" s="63"/>
      <c r="O70" s="63"/>
      <c r="P70" s="63"/>
      <c r="Q70" s="63"/>
      <c r="R70" s="63"/>
      <c r="S70" s="63"/>
      <c r="T70" s="63"/>
      <c r="U70" s="63"/>
      <c r="V70" s="40"/>
      <c r="W70" s="40"/>
      <c r="X70" s="40"/>
      <c r="Y70" s="40"/>
      <c r="Z70" s="40"/>
      <c r="AA70" s="46"/>
      <c r="AB70" s="46"/>
      <c r="AC70" s="29"/>
      <c r="AD70" s="40"/>
      <c r="AE70" s="40"/>
      <c r="AF70" s="40"/>
      <c r="AG70" s="40"/>
      <c r="AH70" s="40"/>
      <c r="AI70" s="40"/>
      <c r="AJ70" s="40"/>
      <c r="AK70" s="40"/>
      <c r="AL70" s="40"/>
      <c r="AM70" s="41"/>
      <c r="AN70" s="18"/>
    </row>
    <row r="71" spans="7:40" ht="15.75" customHeight="1" x14ac:dyDescent="0.15">
      <c r="G71" s="39"/>
      <c r="H71" s="108" t="s">
        <v>78</v>
      </c>
      <c r="I71" s="108"/>
      <c r="J71" s="108"/>
      <c r="K71" s="108"/>
      <c r="L71" s="108"/>
      <c r="M71" s="108"/>
      <c r="N71" s="108"/>
      <c r="O71" s="108"/>
      <c r="P71" s="108"/>
      <c r="Q71" s="108"/>
      <c r="R71" s="108"/>
      <c r="S71" s="40"/>
      <c r="T71" s="40"/>
      <c r="U71" s="40"/>
      <c r="V71" s="40"/>
      <c r="W71" s="40"/>
      <c r="X71" s="43"/>
      <c r="Y71" s="42" t="s">
        <v>56</v>
      </c>
      <c r="Z71" s="255" t="str">
        <f>基本ｼｰﾄ!F24</f>
        <v>899-0001</v>
      </c>
      <c r="AA71" s="256"/>
      <c r="AB71" s="256"/>
      <c r="AC71" s="256"/>
      <c r="AD71" s="256"/>
      <c r="AE71" s="256"/>
      <c r="AF71" s="256"/>
      <c r="AG71" s="256"/>
      <c r="AH71" s="256"/>
      <c r="AI71" s="256"/>
      <c r="AJ71" s="40"/>
      <c r="AK71" s="40"/>
      <c r="AL71" s="40"/>
      <c r="AM71" s="41"/>
      <c r="AN71" s="18"/>
    </row>
    <row r="72" spans="7:40" ht="15.75" customHeight="1" x14ac:dyDescent="0.15">
      <c r="G72" s="39"/>
      <c r="H72" s="40"/>
      <c r="I72" s="40"/>
      <c r="J72" s="21"/>
      <c r="K72" s="21"/>
      <c r="L72" s="21"/>
      <c r="M72" s="21"/>
      <c r="N72" s="21"/>
      <c r="O72" s="21"/>
      <c r="P72" s="44"/>
      <c r="Q72" s="40"/>
      <c r="R72" s="40"/>
      <c r="S72" s="40"/>
      <c r="T72" s="40"/>
      <c r="U72" s="45"/>
      <c r="V72" s="45" t="s">
        <v>57</v>
      </c>
      <c r="W72" s="45"/>
      <c r="Y72" s="45"/>
      <c r="Z72" s="257" t="str">
        <f>基本ｼｰﾄ!F14</f>
        <v>鹿児島市天文館1-1-1</v>
      </c>
      <c r="AA72" s="107"/>
      <c r="AB72" s="107"/>
      <c r="AC72" s="107"/>
      <c r="AD72" s="107"/>
      <c r="AE72" s="107"/>
      <c r="AF72" s="107"/>
      <c r="AG72" s="107"/>
      <c r="AH72" s="107"/>
      <c r="AI72" s="107"/>
      <c r="AJ72" s="107"/>
      <c r="AK72" s="107"/>
      <c r="AL72" s="107"/>
      <c r="AM72" s="41"/>
      <c r="AN72" s="18"/>
    </row>
    <row r="73" spans="7:40" ht="15.75" customHeight="1" x14ac:dyDescent="0.15">
      <c r="G73" s="39"/>
      <c r="H73" s="40"/>
      <c r="I73" s="40"/>
      <c r="J73" s="40"/>
      <c r="K73" s="40"/>
      <c r="L73" s="40"/>
      <c r="M73" s="40"/>
      <c r="N73" s="40"/>
      <c r="O73" s="40"/>
      <c r="P73" s="40"/>
      <c r="Q73" s="40"/>
      <c r="R73" s="40"/>
      <c r="S73" s="40"/>
      <c r="T73" s="21"/>
      <c r="U73" s="108"/>
      <c r="V73" s="108"/>
      <c r="W73" s="108"/>
      <c r="X73" s="108"/>
      <c r="Y73" s="29"/>
      <c r="Z73" s="29"/>
      <c r="AA73" s="29"/>
      <c r="AB73" s="29"/>
      <c r="AC73" s="29"/>
      <c r="AD73" s="29"/>
      <c r="AE73" s="29"/>
      <c r="AF73" s="29"/>
      <c r="AG73" s="29"/>
      <c r="AH73" s="29"/>
      <c r="AI73" s="29"/>
      <c r="AJ73" s="40"/>
      <c r="AK73" s="40"/>
      <c r="AL73" s="40"/>
      <c r="AM73" s="41"/>
      <c r="AN73" s="18"/>
    </row>
    <row r="74" spans="7:40" ht="15.75" customHeight="1" x14ac:dyDescent="0.15">
      <c r="G74" s="39"/>
      <c r="H74" s="21"/>
      <c r="I74" s="21"/>
      <c r="J74" s="21"/>
      <c r="K74" s="21"/>
      <c r="L74" s="40"/>
      <c r="M74" s="21"/>
      <c r="N74" s="21"/>
      <c r="O74" s="21"/>
      <c r="P74" s="108"/>
      <c r="Q74" s="108"/>
      <c r="R74" s="108"/>
      <c r="S74" s="44"/>
      <c r="T74" s="40"/>
      <c r="U74" s="21"/>
      <c r="V74" s="21" t="s">
        <v>58</v>
      </c>
      <c r="W74" s="21"/>
      <c r="X74" s="21"/>
      <c r="Y74" s="21"/>
      <c r="Z74" s="109" t="s">
        <v>72</v>
      </c>
      <c r="AA74" s="109"/>
      <c r="AB74" s="109"/>
      <c r="AC74" s="109"/>
      <c r="AD74" s="109"/>
      <c r="AE74" s="109"/>
      <c r="AF74" s="109"/>
      <c r="AG74" s="109"/>
      <c r="AH74" s="109"/>
      <c r="AI74" s="109"/>
      <c r="AJ74" s="40"/>
      <c r="AK74" s="40"/>
      <c r="AL74" s="40"/>
      <c r="AM74" s="41"/>
      <c r="AN74" s="18"/>
    </row>
    <row r="75" spans="7:40" x14ac:dyDescent="0.15">
      <c r="G75" s="39"/>
      <c r="H75" s="40"/>
      <c r="I75" s="40"/>
      <c r="J75" s="40"/>
      <c r="K75" s="40"/>
      <c r="L75" s="40"/>
      <c r="M75" s="40"/>
      <c r="N75" s="40"/>
      <c r="O75" s="40"/>
      <c r="Q75" s="21"/>
      <c r="R75" s="21" t="s">
        <v>59</v>
      </c>
      <c r="S75" s="21"/>
      <c r="U75" s="21"/>
      <c r="V75" s="21"/>
      <c r="W75" s="21"/>
      <c r="X75" s="21"/>
      <c r="Y75" s="29"/>
      <c r="Z75" s="29"/>
      <c r="AA75" s="47"/>
      <c r="AB75" s="47"/>
      <c r="AC75" s="47"/>
      <c r="AD75" s="47"/>
      <c r="AE75" s="47"/>
      <c r="AF75" s="47"/>
      <c r="AG75" s="47"/>
      <c r="AH75" s="47"/>
      <c r="AI75" s="29"/>
      <c r="AJ75" s="40"/>
      <c r="AK75" s="40"/>
      <c r="AL75" s="40"/>
      <c r="AM75" s="41"/>
      <c r="AN75" s="18"/>
    </row>
    <row r="76" spans="7:40" ht="14.25" customHeight="1" x14ac:dyDescent="0.15">
      <c r="G76" s="39"/>
      <c r="H76" s="40"/>
      <c r="I76" s="40"/>
      <c r="J76" s="40"/>
      <c r="K76" s="40"/>
      <c r="L76" s="40"/>
      <c r="M76" s="40"/>
      <c r="N76" s="40"/>
      <c r="O76" s="40"/>
      <c r="P76" s="40"/>
      <c r="Q76" s="40"/>
      <c r="R76" s="40"/>
      <c r="S76" s="40"/>
      <c r="T76" s="40"/>
      <c r="U76" s="21"/>
      <c r="V76" s="21" t="s">
        <v>60</v>
      </c>
      <c r="W76" s="21"/>
      <c r="X76" s="21"/>
      <c r="Y76" s="21"/>
      <c r="Z76" s="107" t="str">
        <f>基本ｼｰﾄ!F15</f>
        <v>西郷　隆盛</v>
      </c>
      <c r="AA76" s="107"/>
      <c r="AB76" s="107"/>
      <c r="AC76" s="107"/>
      <c r="AD76" s="107"/>
      <c r="AE76" s="107"/>
      <c r="AF76" s="107"/>
      <c r="AG76" s="107"/>
      <c r="AH76" s="107"/>
      <c r="AI76" s="107"/>
      <c r="AJ76" s="44"/>
      <c r="AK76" s="44"/>
      <c r="AL76" s="44"/>
      <c r="AM76" s="41"/>
      <c r="AN76" s="18"/>
    </row>
    <row r="77" spans="7:40" ht="14.25" customHeight="1" x14ac:dyDescent="0.15">
      <c r="G77" s="39"/>
      <c r="H77" s="40"/>
      <c r="I77" s="40"/>
      <c r="J77" s="40"/>
      <c r="K77" s="40"/>
      <c r="L77" s="40"/>
      <c r="M77" s="40"/>
      <c r="N77" s="40"/>
      <c r="O77" s="40"/>
      <c r="P77" s="40"/>
      <c r="Q77" s="40"/>
      <c r="R77" s="40"/>
      <c r="S77" s="40"/>
      <c r="T77" s="21"/>
      <c r="U77" s="108"/>
      <c r="V77" s="108"/>
      <c r="W77" s="108"/>
      <c r="X77" s="107"/>
      <c r="Y77" s="107"/>
      <c r="Z77" s="107"/>
      <c r="AA77" s="107"/>
      <c r="AB77" s="107"/>
      <c r="AC77" s="107"/>
      <c r="AD77" s="107"/>
      <c r="AE77" s="107"/>
      <c r="AF77" s="107"/>
      <c r="AG77" s="107"/>
      <c r="AH77" s="107"/>
      <c r="AI77" s="107"/>
      <c r="AJ77" s="21"/>
      <c r="AK77" s="21"/>
      <c r="AL77" s="21"/>
      <c r="AM77" s="41"/>
      <c r="AN77" s="18"/>
    </row>
    <row r="78" spans="7:40" ht="14.25" customHeight="1" x14ac:dyDescent="0.15">
      <c r="G78" s="39"/>
      <c r="H78" s="40"/>
      <c r="I78" s="40"/>
      <c r="J78" s="40"/>
      <c r="K78" s="40"/>
      <c r="L78" s="40"/>
      <c r="M78" s="40"/>
      <c r="N78" s="40"/>
      <c r="O78" s="40"/>
      <c r="P78" s="40"/>
      <c r="Q78" s="40"/>
      <c r="R78" s="40"/>
      <c r="S78" s="40"/>
      <c r="T78" s="21"/>
      <c r="U78" s="21"/>
      <c r="V78" s="107" t="s">
        <v>73</v>
      </c>
      <c r="W78" s="107"/>
      <c r="X78" s="107"/>
      <c r="Y78" s="107"/>
      <c r="Z78" s="252" t="str">
        <f>基本ｼｰﾄ!F25</f>
        <v>0995-12-3456</v>
      </c>
      <c r="AA78" s="253"/>
      <c r="AB78" s="253"/>
      <c r="AC78" s="253"/>
      <c r="AD78" s="253"/>
      <c r="AE78" s="253"/>
      <c r="AF78" s="253"/>
      <c r="AG78" s="253"/>
      <c r="AH78" s="253"/>
      <c r="AI78" s="253"/>
      <c r="AJ78" s="253"/>
      <c r="AK78" s="21" t="s">
        <v>74</v>
      </c>
      <c r="AL78" s="21"/>
      <c r="AM78" s="41"/>
      <c r="AN78" s="18"/>
    </row>
    <row r="79" spans="7:40" ht="8.25" customHeight="1" thickBot="1" x14ac:dyDescent="0.2">
      <c r="G79" s="48"/>
      <c r="H79" s="49"/>
      <c r="I79" s="49"/>
      <c r="J79" s="49"/>
      <c r="K79" s="49"/>
      <c r="L79" s="49"/>
      <c r="M79" s="49"/>
      <c r="N79" s="49"/>
      <c r="O79" s="49"/>
      <c r="P79" s="49"/>
      <c r="Q79" s="49"/>
      <c r="R79" s="49"/>
      <c r="S79" s="49"/>
      <c r="T79" s="49"/>
      <c r="X79" s="107"/>
      <c r="Y79" s="107"/>
      <c r="Z79" s="107"/>
      <c r="AA79" s="107"/>
      <c r="AB79" s="107"/>
      <c r="AC79" s="107"/>
      <c r="AD79" s="107"/>
      <c r="AE79" s="107"/>
      <c r="AF79" s="107"/>
      <c r="AG79" s="107"/>
      <c r="AH79" s="107"/>
      <c r="AI79" s="107"/>
      <c r="AJ79" s="50"/>
      <c r="AK79" s="50"/>
      <c r="AL79" s="51"/>
      <c r="AM79" s="52"/>
      <c r="AN79" s="18"/>
    </row>
    <row r="80" spans="7:40" x14ac:dyDescent="0.15">
      <c r="G80" s="254" t="s">
        <v>61</v>
      </c>
      <c r="H80" s="254"/>
      <c r="I80" s="254"/>
      <c r="J80" s="254"/>
      <c r="K80" s="254"/>
      <c r="L80" s="254"/>
      <c r="M80" s="254"/>
      <c r="N80" s="254"/>
      <c r="O80" s="254"/>
      <c r="P80" s="254"/>
      <c r="Q80" s="254"/>
      <c r="R80" s="254"/>
      <c r="S80" s="254"/>
      <c r="T80" s="254"/>
      <c r="U80" s="254"/>
      <c r="V80" s="254"/>
      <c r="W80" s="254"/>
      <c r="X80" s="254"/>
      <c r="Y80" s="254"/>
      <c r="Z80" s="254"/>
      <c r="AA80" s="254"/>
      <c r="AB80" s="254"/>
      <c r="AC80" s="254"/>
      <c r="AD80" s="254"/>
      <c r="AE80" s="254"/>
      <c r="AF80" s="254"/>
      <c r="AG80" s="254"/>
      <c r="AH80" s="254"/>
      <c r="AI80" s="254"/>
      <c r="AJ80" s="254"/>
      <c r="AK80" s="254"/>
      <c r="AL80" s="254"/>
      <c r="AM80" s="254"/>
    </row>
    <row r="81" spans="7:39" x14ac:dyDescent="0.15">
      <c r="G81" s="251" t="s">
        <v>62</v>
      </c>
      <c r="H81" s="251"/>
      <c r="I81" s="251"/>
      <c r="J81" s="251"/>
      <c r="K81" s="251"/>
      <c r="L81" s="251"/>
      <c r="M81" s="251"/>
      <c r="N81" s="251"/>
      <c r="O81" s="251"/>
      <c r="P81" s="251"/>
      <c r="Q81" s="251"/>
      <c r="R81" s="251"/>
      <c r="S81" s="251"/>
      <c r="T81" s="251"/>
      <c r="U81" s="251"/>
      <c r="V81" s="251"/>
      <c r="W81" s="251"/>
      <c r="X81" s="251"/>
      <c r="Y81" s="251"/>
      <c r="Z81" s="251"/>
      <c r="AA81" s="251"/>
      <c r="AB81" s="251"/>
      <c r="AC81" s="251"/>
      <c r="AD81" s="251"/>
      <c r="AE81" s="251"/>
      <c r="AF81" s="251"/>
      <c r="AG81" s="251"/>
      <c r="AH81" s="251"/>
      <c r="AI81" s="251"/>
      <c r="AJ81" s="251"/>
      <c r="AK81" s="251"/>
      <c r="AL81" s="251"/>
      <c r="AM81" s="251"/>
    </row>
    <row r="82" spans="7:39" x14ac:dyDescent="0.15">
      <c r="G82" s="251" t="s">
        <v>63</v>
      </c>
      <c r="H82" s="251"/>
      <c r="I82" s="251"/>
      <c r="J82" s="251"/>
      <c r="K82" s="251"/>
      <c r="L82" s="251"/>
      <c r="M82" s="251"/>
      <c r="N82" s="251"/>
      <c r="O82" s="251"/>
      <c r="P82" s="251"/>
      <c r="Q82" s="251"/>
      <c r="R82" s="251"/>
      <c r="S82" s="251"/>
      <c r="T82" s="251"/>
      <c r="U82" s="251"/>
      <c r="V82" s="251"/>
      <c r="W82" s="251"/>
      <c r="X82" s="251"/>
      <c r="Y82" s="251"/>
      <c r="Z82" s="251"/>
      <c r="AA82" s="251"/>
      <c r="AB82" s="251"/>
      <c r="AC82" s="251"/>
      <c r="AD82" s="251"/>
      <c r="AE82" s="251"/>
      <c r="AF82" s="251"/>
      <c r="AG82" s="251"/>
      <c r="AH82" s="251"/>
      <c r="AI82" s="251"/>
      <c r="AJ82" s="251"/>
      <c r="AK82" s="251"/>
      <c r="AL82" s="251"/>
      <c r="AM82" s="251"/>
    </row>
    <row r="83" spans="7:39" x14ac:dyDescent="0.15">
      <c r="G83" s="251" t="s">
        <v>82</v>
      </c>
      <c r="H83" s="251"/>
      <c r="I83" s="251"/>
      <c r="J83" s="251"/>
      <c r="K83" s="251"/>
      <c r="L83" s="251"/>
      <c r="M83" s="251"/>
      <c r="N83" s="251"/>
      <c r="O83" s="251"/>
      <c r="P83" s="251"/>
      <c r="Q83" s="251"/>
      <c r="R83" s="251"/>
      <c r="S83" s="251"/>
      <c r="T83" s="251"/>
      <c r="U83" s="251"/>
      <c r="V83" s="251"/>
      <c r="W83" s="251"/>
      <c r="X83" s="251"/>
      <c r="Y83" s="251"/>
      <c r="Z83" s="251"/>
      <c r="AA83" s="251"/>
      <c r="AB83" s="251"/>
      <c r="AC83" s="251"/>
      <c r="AD83" s="251"/>
      <c r="AE83" s="251"/>
      <c r="AF83" s="251"/>
      <c r="AG83" s="251"/>
      <c r="AH83" s="251"/>
      <c r="AI83" s="251"/>
      <c r="AJ83" s="251"/>
      <c r="AK83" s="251"/>
      <c r="AL83" s="251"/>
      <c r="AM83" s="251"/>
    </row>
    <row r="84" spans="7:39" x14ac:dyDescent="0.15">
      <c r="G84" s="251" t="s">
        <v>83</v>
      </c>
      <c r="H84" s="251"/>
      <c r="I84" s="251"/>
      <c r="J84" s="251"/>
      <c r="K84" s="251"/>
      <c r="L84" s="251"/>
      <c r="M84" s="251"/>
      <c r="N84" s="251"/>
      <c r="O84" s="251"/>
      <c r="P84" s="251"/>
      <c r="Q84" s="251"/>
      <c r="R84" s="251"/>
      <c r="S84" s="251"/>
      <c r="T84" s="251"/>
      <c r="U84" s="251"/>
      <c r="V84" s="251"/>
      <c r="W84" s="251"/>
      <c r="X84" s="251"/>
      <c r="Y84" s="251"/>
      <c r="Z84" s="251"/>
      <c r="AA84" s="251"/>
      <c r="AB84" s="251"/>
      <c r="AC84" s="251"/>
      <c r="AD84" s="251"/>
      <c r="AE84" s="251"/>
      <c r="AF84" s="251"/>
      <c r="AG84" s="251"/>
      <c r="AH84" s="251"/>
      <c r="AI84" s="251"/>
      <c r="AJ84" s="251"/>
      <c r="AK84" s="251"/>
      <c r="AL84" s="251"/>
      <c r="AM84" s="251"/>
    </row>
    <row r="85" spans="7:39" x14ac:dyDescent="0.15">
      <c r="G85" s="251" t="s">
        <v>84</v>
      </c>
      <c r="H85" s="251"/>
      <c r="I85" s="251"/>
      <c r="J85" s="251"/>
      <c r="K85" s="251"/>
      <c r="L85" s="251"/>
      <c r="M85" s="251"/>
      <c r="N85" s="251"/>
      <c r="O85" s="251"/>
      <c r="P85" s="251"/>
      <c r="Q85" s="251"/>
      <c r="R85" s="251"/>
      <c r="S85" s="251"/>
      <c r="T85" s="251"/>
      <c r="U85" s="251"/>
      <c r="V85" s="251"/>
      <c r="W85" s="251"/>
      <c r="X85" s="251"/>
      <c r="Y85" s="251"/>
      <c r="Z85" s="251"/>
      <c r="AA85" s="251"/>
      <c r="AB85" s="251"/>
      <c r="AC85" s="251"/>
      <c r="AD85" s="251"/>
      <c r="AE85" s="251"/>
      <c r="AF85" s="251"/>
      <c r="AG85" s="251"/>
      <c r="AH85" s="251"/>
      <c r="AI85" s="251"/>
      <c r="AJ85" s="251"/>
      <c r="AK85" s="251"/>
      <c r="AL85" s="251"/>
      <c r="AM85" s="251"/>
    </row>
    <row r="86" spans="7:39" x14ac:dyDescent="0.15">
      <c r="G86" s="251" t="s">
        <v>85</v>
      </c>
      <c r="H86" s="251"/>
      <c r="I86" s="251"/>
      <c r="J86" s="251"/>
      <c r="K86" s="251"/>
      <c r="L86" s="251"/>
      <c r="M86" s="251"/>
      <c r="N86" s="251"/>
      <c r="O86" s="251"/>
      <c r="P86" s="251"/>
      <c r="Q86" s="251"/>
      <c r="R86" s="251"/>
      <c r="S86" s="251"/>
      <c r="T86" s="251"/>
      <c r="U86" s="251"/>
      <c r="V86" s="251"/>
      <c r="W86" s="251"/>
      <c r="X86" s="251"/>
      <c r="Y86" s="251"/>
      <c r="Z86" s="251"/>
      <c r="AA86" s="251"/>
      <c r="AB86" s="251"/>
      <c r="AC86" s="251"/>
      <c r="AD86" s="251"/>
      <c r="AE86" s="251"/>
      <c r="AF86" s="251"/>
      <c r="AG86" s="251"/>
      <c r="AH86" s="251"/>
      <c r="AI86" s="251"/>
      <c r="AJ86" s="251"/>
      <c r="AK86" s="251"/>
      <c r="AL86" s="251"/>
      <c r="AM86" s="251"/>
    </row>
    <row r="87" spans="7:39" x14ac:dyDescent="0.15">
      <c r="G87" s="267" t="s">
        <v>86</v>
      </c>
      <c r="H87" s="267"/>
      <c r="I87" s="267"/>
      <c r="J87" s="267"/>
      <c r="K87" s="267"/>
      <c r="L87" s="267"/>
      <c r="M87" s="267"/>
      <c r="N87" s="267"/>
      <c r="O87" s="267"/>
      <c r="P87" s="267"/>
      <c r="Q87" s="267"/>
      <c r="R87" s="267"/>
      <c r="S87" s="267"/>
      <c r="T87" s="267"/>
      <c r="U87" s="267"/>
      <c r="V87" s="267"/>
      <c r="W87" s="267"/>
      <c r="X87" s="267"/>
      <c r="Y87" s="267"/>
      <c r="Z87" s="267"/>
      <c r="AA87" s="267"/>
      <c r="AB87" s="267"/>
      <c r="AC87" s="267"/>
      <c r="AD87" s="267"/>
      <c r="AE87" s="267"/>
      <c r="AF87" s="267"/>
      <c r="AG87" s="267"/>
      <c r="AH87" s="267"/>
      <c r="AI87" s="267"/>
      <c r="AJ87" s="267"/>
      <c r="AK87" s="267"/>
      <c r="AL87" s="267"/>
      <c r="AM87" s="267"/>
    </row>
    <row r="92" spans="7:39" x14ac:dyDescent="0.15">
      <c r="G92" s="53"/>
      <c r="Z92" s="21"/>
      <c r="AA92" s="21"/>
      <c r="AB92" s="21"/>
      <c r="AC92" s="21"/>
      <c r="AD92" s="21"/>
      <c r="AE92" s="21"/>
      <c r="AF92" s="21"/>
      <c r="AG92" s="21"/>
      <c r="AH92" s="21"/>
      <c r="AI92" s="21"/>
      <c r="AJ92" s="21"/>
      <c r="AK92" s="21"/>
      <c r="AL92" s="21"/>
    </row>
    <row r="93" spans="7:39" x14ac:dyDescent="0.15">
      <c r="G93" s="54"/>
      <c r="H93" s="54"/>
      <c r="I93" s="54"/>
      <c r="J93" s="54"/>
      <c r="K93" s="54"/>
      <c r="L93" s="54"/>
      <c r="M93" s="54"/>
      <c r="N93" s="54"/>
      <c r="O93" s="54"/>
      <c r="P93" s="54"/>
      <c r="Q93" s="54"/>
      <c r="R93" s="54"/>
      <c r="S93" s="54"/>
      <c r="T93" s="54"/>
      <c r="U93" s="54"/>
      <c r="V93" s="54"/>
      <c r="W93" s="54"/>
      <c r="X93" s="54"/>
      <c r="Y93" s="54"/>
      <c r="Z93" s="54"/>
      <c r="AA93" s="54"/>
      <c r="AB93" s="54"/>
      <c r="AC93" s="54"/>
      <c r="AD93" s="54"/>
      <c r="AE93" s="54"/>
      <c r="AF93" s="54"/>
      <c r="AG93" s="54"/>
      <c r="AH93" s="54"/>
      <c r="AI93" s="54"/>
      <c r="AJ93" s="54"/>
      <c r="AK93" s="54"/>
      <c r="AL93" s="54"/>
      <c r="AM93" s="54"/>
    </row>
  </sheetData>
  <mergeCells count="278">
    <mergeCell ref="L65:S65"/>
    <mergeCell ref="U65:AB65"/>
    <mergeCell ref="AD65:AF65"/>
    <mergeCell ref="AD55:AF55"/>
    <mergeCell ref="Q61:R61"/>
    <mergeCell ref="T61:V61"/>
    <mergeCell ref="X61:Y61"/>
    <mergeCell ref="AA61:AD61"/>
    <mergeCell ref="AF61:AH61"/>
    <mergeCell ref="Q62:U62"/>
    <mergeCell ref="W62:AA62"/>
    <mergeCell ref="AC62:AG62"/>
    <mergeCell ref="H66:L66"/>
    <mergeCell ref="G83:AM83"/>
    <mergeCell ref="G84:AM84"/>
    <mergeCell ref="Q31:R31"/>
    <mergeCell ref="T31:V31"/>
    <mergeCell ref="X31:Y31"/>
    <mergeCell ref="AA31:AD31"/>
    <mergeCell ref="AF31:AH31"/>
    <mergeCell ref="AQ32:BJ32"/>
    <mergeCell ref="Q32:U32"/>
    <mergeCell ref="W32:AA32"/>
    <mergeCell ref="AC32:AG32"/>
    <mergeCell ref="L35:S35"/>
    <mergeCell ref="U35:AB35"/>
    <mergeCell ref="AD35:AF35"/>
    <mergeCell ref="Q41:R41"/>
    <mergeCell ref="T41:V41"/>
    <mergeCell ref="X41:Y41"/>
    <mergeCell ref="AA41:AD41"/>
    <mergeCell ref="AF41:AH41"/>
    <mergeCell ref="Q42:U42"/>
    <mergeCell ref="W42:AA42"/>
    <mergeCell ref="AC42:AG42"/>
    <mergeCell ref="AL33:AM35"/>
    <mergeCell ref="H36:L36"/>
    <mergeCell ref="AL43:AM45"/>
    <mergeCell ref="AL53:AM55"/>
    <mergeCell ref="AL63:AM65"/>
    <mergeCell ref="H46:L46"/>
    <mergeCell ref="H56:L56"/>
    <mergeCell ref="L45:S45"/>
    <mergeCell ref="U45:AB45"/>
    <mergeCell ref="AD45:AF45"/>
    <mergeCell ref="Q51:R51"/>
    <mergeCell ref="T51:V51"/>
    <mergeCell ref="X51:Y51"/>
    <mergeCell ref="AA51:AD51"/>
    <mergeCell ref="AF51:AH51"/>
    <mergeCell ref="Q52:U52"/>
    <mergeCell ref="W52:AA52"/>
    <mergeCell ref="AC52:AG52"/>
    <mergeCell ref="L55:S55"/>
    <mergeCell ref="U55:AB55"/>
    <mergeCell ref="G87:AM87"/>
    <mergeCell ref="AL1:AP1"/>
    <mergeCell ref="G12:K12"/>
    <mergeCell ref="L12:P12"/>
    <mergeCell ref="Q12:U12"/>
    <mergeCell ref="V12:Z12"/>
    <mergeCell ref="AA2:AK2"/>
    <mergeCell ref="AA3:AK3"/>
    <mergeCell ref="AA5:AK5"/>
    <mergeCell ref="AA6:AK6"/>
    <mergeCell ref="G9:K9"/>
    <mergeCell ref="L9:P9"/>
    <mergeCell ref="Q9:U9"/>
    <mergeCell ref="V9:Z9"/>
    <mergeCell ref="G11:K11"/>
    <mergeCell ref="L11:P11"/>
    <mergeCell ref="Q11:U11"/>
    <mergeCell ref="V11:Z11"/>
    <mergeCell ref="G6:K6"/>
    <mergeCell ref="L6:P6"/>
    <mergeCell ref="Q6:U6"/>
    <mergeCell ref="AL2:AP2"/>
    <mergeCell ref="AL3:AP3"/>
    <mergeCell ref="AL5:AP5"/>
    <mergeCell ref="V3:Z3"/>
    <mergeCell ref="G82:AM82"/>
    <mergeCell ref="G86:AM86"/>
    <mergeCell ref="A2:C12"/>
    <mergeCell ref="D2:D3"/>
    <mergeCell ref="D5:D6"/>
    <mergeCell ref="D8:D9"/>
    <mergeCell ref="V8:Z8"/>
    <mergeCell ref="G5:K5"/>
    <mergeCell ref="L5:P5"/>
    <mergeCell ref="Q5:U5"/>
    <mergeCell ref="V5:Z5"/>
    <mergeCell ref="G3:K3"/>
    <mergeCell ref="G2:K2"/>
    <mergeCell ref="L2:P2"/>
    <mergeCell ref="L3:P3"/>
    <mergeCell ref="V6:Z6"/>
    <mergeCell ref="G8:K8"/>
    <mergeCell ref="L8:P8"/>
    <mergeCell ref="D11:D12"/>
    <mergeCell ref="AA8:AK8"/>
    <mergeCell ref="AA9:AK9"/>
    <mergeCell ref="Q2:U2"/>
    <mergeCell ref="Q3:U3"/>
    <mergeCell ref="G81:AM81"/>
    <mergeCell ref="G85:AM85"/>
    <mergeCell ref="AL8:AP8"/>
    <mergeCell ref="AL9:AP9"/>
    <mergeCell ref="AL11:AP11"/>
    <mergeCell ref="AL12:AP12"/>
    <mergeCell ref="P74:R74"/>
    <mergeCell ref="U77:W77"/>
    <mergeCell ref="X77:AI77"/>
    <mergeCell ref="Z78:AJ78"/>
    <mergeCell ref="X79:AI79"/>
    <mergeCell ref="G80:AM80"/>
    <mergeCell ref="S64:X64"/>
    <mergeCell ref="Y64:AH64"/>
    <mergeCell ref="AL66:AM66"/>
    <mergeCell ref="Q8:U8"/>
    <mergeCell ref="U73:X73"/>
    <mergeCell ref="AL60:AM61"/>
    <mergeCell ref="H61:I61"/>
    <mergeCell ref="Z71:AI71"/>
    <mergeCell ref="Z72:AL72"/>
    <mergeCell ref="G57:G60"/>
    <mergeCell ref="H57:H60"/>
    <mergeCell ref="AL6:AP6"/>
    <mergeCell ref="V2:Z2"/>
    <mergeCell ref="AL62:AM62"/>
    <mergeCell ref="S63:X63"/>
    <mergeCell ref="Y63:AH63"/>
    <mergeCell ref="AI63:AI66"/>
    <mergeCell ref="AJ63:AK66"/>
    <mergeCell ref="M57:T60"/>
    <mergeCell ref="U57:AA60"/>
    <mergeCell ref="AA11:AK11"/>
    <mergeCell ref="AA12:AK12"/>
    <mergeCell ref="AL52:AM52"/>
    <mergeCell ref="S53:X53"/>
    <mergeCell ref="Y53:AH53"/>
    <mergeCell ref="AI53:AI56"/>
    <mergeCell ref="AJ53:AK56"/>
    <mergeCell ref="M47:T50"/>
    <mergeCell ref="U47:AA50"/>
    <mergeCell ref="S54:X54"/>
    <mergeCell ref="Y54:AH54"/>
    <mergeCell ref="AL56:AM56"/>
    <mergeCell ref="I57:I60"/>
    <mergeCell ref="J57:J60"/>
    <mergeCell ref="K57:K60"/>
    <mergeCell ref="L57:L60"/>
    <mergeCell ref="AI57:AI59"/>
    <mergeCell ref="AJ57:AK59"/>
    <mergeCell ref="AL57:AM58"/>
    <mergeCell ref="AB59:AB60"/>
    <mergeCell ref="AC59:AD60"/>
    <mergeCell ref="AE59:AF60"/>
    <mergeCell ref="AG59:AH60"/>
    <mergeCell ref="AL59:AM59"/>
    <mergeCell ref="AI60:AI62"/>
    <mergeCell ref="AJ60:AK62"/>
    <mergeCell ref="AB57:AB58"/>
    <mergeCell ref="AC57:AD58"/>
    <mergeCell ref="AE57:AF58"/>
    <mergeCell ref="AG57:AH58"/>
    <mergeCell ref="G47:G50"/>
    <mergeCell ref="H47:H50"/>
    <mergeCell ref="I47:I50"/>
    <mergeCell ref="J47:J50"/>
    <mergeCell ref="K47:K50"/>
    <mergeCell ref="L47:L50"/>
    <mergeCell ref="AI47:AI49"/>
    <mergeCell ref="AJ47:AK49"/>
    <mergeCell ref="AL47:AM48"/>
    <mergeCell ref="AB49:AB50"/>
    <mergeCell ref="AC49:AD50"/>
    <mergeCell ref="AE49:AF50"/>
    <mergeCell ref="AG49:AH50"/>
    <mergeCell ref="AL49:AM49"/>
    <mergeCell ref="AI50:AI52"/>
    <mergeCell ref="AJ50:AK52"/>
    <mergeCell ref="AB47:AB48"/>
    <mergeCell ref="AC47:AD48"/>
    <mergeCell ref="AE47:AF48"/>
    <mergeCell ref="AG47:AH48"/>
    <mergeCell ref="AL50:AM51"/>
    <mergeCell ref="H51:I51"/>
    <mergeCell ref="H41:I41"/>
    <mergeCell ref="AL42:AM42"/>
    <mergeCell ref="S43:X43"/>
    <mergeCell ref="Y43:AH43"/>
    <mergeCell ref="AI43:AI46"/>
    <mergeCell ref="AJ43:AK46"/>
    <mergeCell ref="S44:X44"/>
    <mergeCell ref="Y44:AH44"/>
    <mergeCell ref="AL46:AM46"/>
    <mergeCell ref="AJ37:AK39"/>
    <mergeCell ref="AL37:AM38"/>
    <mergeCell ref="AB39:AB40"/>
    <mergeCell ref="AC39:AD40"/>
    <mergeCell ref="AE39:AF40"/>
    <mergeCell ref="AG39:AH40"/>
    <mergeCell ref="AL39:AM39"/>
    <mergeCell ref="AI40:AI42"/>
    <mergeCell ref="AJ40:AK42"/>
    <mergeCell ref="AB37:AB38"/>
    <mergeCell ref="AC37:AD38"/>
    <mergeCell ref="AE37:AF38"/>
    <mergeCell ref="AG37:AH38"/>
    <mergeCell ref="AL40:AM41"/>
    <mergeCell ref="AI23:AM24"/>
    <mergeCell ref="G25:AH26"/>
    <mergeCell ref="AI25:AI26"/>
    <mergeCell ref="AJ25:AK26"/>
    <mergeCell ref="AL25:AM26"/>
    <mergeCell ref="G27:G30"/>
    <mergeCell ref="H27:H30"/>
    <mergeCell ref="I27:I30"/>
    <mergeCell ref="I16:AJ17"/>
    <mergeCell ref="AI18:AM18"/>
    <mergeCell ref="G19:T20"/>
    <mergeCell ref="U19:AF20"/>
    <mergeCell ref="AI19:AM22"/>
    <mergeCell ref="G21:T22"/>
    <mergeCell ref="U21:V22"/>
    <mergeCell ref="W21:X22"/>
    <mergeCell ref="Y21:Z22"/>
    <mergeCell ref="AA21:AB22"/>
    <mergeCell ref="AJ30:AK32"/>
    <mergeCell ref="AL30:AM31"/>
    <mergeCell ref="H31:I31"/>
    <mergeCell ref="AL32:AM32"/>
    <mergeCell ref="V78:Y78"/>
    <mergeCell ref="AC21:AD22"/>
    <mergeCell ref="AE21:AF22"/>
    <mergeCell ref="G23:L24"/>
    <mergeCell ref="M23:T24"/>
    <mergeCell ref="U23:AA24"/>
    <mergeCell ref="AB23:AH24"/>
    <mergeCell ref="AC27:AD28"/>
    <mergeCell ref="AE27:AF28"/>
    <mergeCell ref="S34:X34"/>
    <mergeCell ref="Y34:AH34"/>
    <mergeCell ref="J27:J30"/>
    <mergeCell ref="K27:K30"/>
    <mergeCell ref="L27:L30"/>
    <mergeCell ref="M27:T30"/>
    <mergeCell ref="U27:AA30"/>
    <mergeCell ref="AB27:AB28"/>
    <mergeCell ref="AB29:AB30"/>
    <mergeCell ref="AC29:AD30"/>
    <mergeCell ref="AE29:AF30"/>
    <mergeCell ref="AG29:AH30"/>
    <mergeCell ref="G37:G40"/>
    <mergeCell ref="H37:H40"/>
    <mergeCell ref="AG27:AH28"/>
    <mergeCell ref="AI27:AI29"/>
    <mergeCell ref="AL29:AM29"/>
    <mergeCell ref="AI30:AI32"/>
    <mergeCell ref="H68:AL68"/>
    <mergeCell ref="H69:U69"/>
    <mergeCell ref="H71:R71"/>
    <mergeCell ref="Z74:AI74"/>
    <mergeCell ref="Z76:AI76"/>
    <mergeCell ref="AJ33:AK36"/>
    <mergeCell ref="AL36:AM36"/>
    <mergeCell ref="AJ27:AK29"/>
    <mergeCell ref="AL27:AM28"/>
    <mergeCell ref="I37:I40"/>
    <mergeCell ref="J37:J40"/>
    <mergeCell ref="K37:K40"/>
    <mergeCell ref="L37:L40"/>
    <mergeCell ref="S33:X33"/>
    <mergeCell ref="Y33:AH33"/>
    <mergeCell ref="AI33:AI36"/>
    <mergeCell ref="AI37:AI39"/>
    <mergeCell ref="M37:T40"/>
    <mergeCell ref="U37:AA40"/>
  </mergeCells>
  <phoneticPr fontId="13"/>
  <dataValidations count="1">
    <dataValidation type="list" allowBlank="1" showInputMessage="1" showErrorMessage="1" sqref="G31:G36 T35 P31:P32 S31 W31 Z31 AE31 V32 AB32 K35 AC35 G41:G46 T45 P41:P42 S41 W41 Z41 AE41 V42 AB42 K45 AC45 G51:G56 T55 P51:P52 S51 W51 Z51 AE51 V52 AB52 K55 AC55 G61:G66 T65 P61:P62 S61 W61 Z61 AE61 V62 AB62 K65 AC65">
      <formula1>$AV$2:$AV$3</formula1>
    </dataValidation>
  </dataValidations>
  <printOptions horizontalCentered="1" verticalCentered="1"/>
  <pageMargins left="0.59055118110236227" right="0.59055118110236227" top="0.59055118110236227" bottom="0.59055118110236227" header="0.31496062992125984" footer="0.31496062992125984"/>
  <pageSetup paperSize="9" scale="8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6"/>
  <sheetViews>
    <sheetView view="pageBreakPreview" zoomScale="60" zoomScaleNormal="100" workbookViewId="0">
      <selection activeCell="I14" sqref="I14"/>
    </sheetView>
  </sheetViews>
  <sheetFormatPr defaultRowHeight="13.5" x14ac:dyDescent="0.15"/>
  <cols>
    <col min="1" max="1" width="3.125" customWidth="1"/>
    <col min="2" max="23" width="3.375" customWidth="1"/>
    <col min="24" max="26" width="3.125" customWidth="1"/>
    <col min="257" max="257" width="3.125" customWidth="1"/>
    <col min="258" max="279" width="3.375" customWidth="1"/>
    <col min="280" max="282" width="3.125" customWidth="1"/>
    <col min="513" max="513" width="3.125" customWidth="1"/>
    <col min="514" max="535" width="3.375" customWidth="1"/>
    <col min="536" max="538" width="3.125" customWidth="1"/>
    <col min="769" max="769" width="3.125" customWidth="1"/>
    <col min="770" max="791" width="3.375" customWidth="1"/>
    <col min="792" max="794" width="3.125" customWidth="1"/>
    <col min="1025" max="1025" width="3.125" customWidth="1"/>
    <col min="1026" max="1047" width="3.375" customWidth="1"/>
    <col min="1048" max="1050" width="3.125" customWidth="1"/>
    <col min="1281" max="1281" width="3.125" customWidth="1"/>
    <col min="1282" max="1303" width="3.375" customWidth="1"/>
    <col min="1304" max="1306" width="3.125" customWidth="1"/>
    <col min="1537" max="1537" width="3.125" customWidth="1"/>
    <col min="1538" max="1559" width="3.375" customWidth="1"/>
    <col min="1560" max="1562" width="3.125" customWidth="1"/>
    <col min="1793" max="1793" width="3.125" customWidth="1"/>
    <col min="1794" max="1815" width="3.375" customWidth="1"/>
    <col min="1816" max="1818" width="3.125" customWidth="1"/>
    <col min="2049" max="2049" width="3.125" customWidth="1"/>
    <col min="2050" max="2071" width="3.375" customWidth="1"/>
    <col min="2072" max="2074" width="3.125" customWidth="1"/>
    <col min="2305" max="2305" width="3.125" customWidth="1"/>
    <col min="2306" max="2327" width="3.375" customWidth="1"/>
    <col min="2328" max="2330" width="3.125" customWidth="1"/>
    <col min="2561" max="2561" width="3.125" customWidth="1"/>
    <col min="2562" max="2583" width="3.375" customWidth="1"/>
    <col min="2584" max="2586" width="3.125" customWidth="1"/>
    <col min="2817" max="2817" width="3.125" customWidth="1"/>
    <col min="2818" max="2839" width="3.375" customWidth="1"/>
    <col min="2840" max="2842" width="3.125" customWidth="1"/>
    <col min="3073" max="3073" width="3.125" customWidth="1"/>
    <col min="3074" max="3095" width="3.375" customWidth="1"/>
    <col min="3096" max="3098" width="3.125" customWidth="1"/>
    <col min="3329" max="3329" width="3.125" customWidth="1"/>
    <col min="3330" max="3351" width="3.375" customWidth="1"/>
    <col min="3352" max="3354" width="3.125" customWidth="1"/>
    <col min="3585" max="3585" width="3.125" customWidth="1"/>
    <col min="3586" max="3607" width="3.375" customWidth="1"/>
    <col min="3608" max="3610" width="3.125" customWidth="1"/>
    <col min="3841" max="3841" width="3.125" customWidth="1"/>
    <col min="3842" max="3863" width="3.375" customWidth="1"/>
    <col min="3864" max="3866" width="3.125" customWidth="1"/>
    <col min="4097" max="4097" width="3.125" customWidth="1"/>
    <col min="4098" max="4119" width="3.375" customWidth="1"/>
    <col min="4120" max="4122" width="3.125" customWidth="1"/>
    <col min="4353" max="4353" width="3.125" customWidth="1"/>
    <col min="4354" max="4375" width="3.375" customWidth="1"/>
    <col min="4376" max="4378" width="3.125" customWidth="1"/>
    <col min="4609" max="4609" width="3.125" customWidth="1"/>
    <col min="4610" max="4631" width="3.375" customWidth="1"/>
    <col min="4632" max="4634" width="3.125" customWidth="1"/>
    <col min="4865" max="4865" width="3.125" customWidth="1"/>
    <col min="4866" max="4887" width="3.375" customWidth="1"/>
    <col min="4888" max="4890" width="3.125" customWidth="1"/>
    <col min="5121" max="5121" width="3.125" customWidth="1"/>
    <col min="5122" max="5143" width="3.375" customWidth="1"/>
    <col min="5144" max="5146" width="3.125" customWidth="1"/>
    <col min="5377" max="5377" width="3.125" customWidth="1"/>
    <col min="5378" max="5399" width="3.375" customWidth="1"/>
    <col min="5400" max="5402" width="3.125" customWidth="1"/>
    <col min="5633" max="5633" width="3.125" customWidth="1"/>
    <col min="5634" max="5655" width="3.375" customWidth="1"/>
    <col min="5656" max="5658" width="3.125" customWidth="1"/>
    <col min="5889" max="5889" width="3.125" customWidth="1"/>
    <col min="5890" max="5911" width="3.375" customWidth="1"/>
    <col min="5912" max="5914" width="3.125" customWidth="1"/>
    <col min="6145" max="6145" width="3.125" customWidth="1"/>
    <col min="6146" max="6167" width="3.375" customWidth="1"/>
    <col min="6168" max="6170" width="3.125" customWidth="1"/>
    <col min="6401" max="6401" width="3.125" customWidth="1"/>
    <col min="6402" max="6423" width="3.375" customWidth="1"/>
    <col min="6424" max="6426" width="3.125" customWidth="1"/>
    <col min="6657" max="6657" width="3.125" customWidth="1"/>
    <col min="6658" max="6679" width="3.375" customWidth="1"/>
    <col min="6680" max="6682" width="3.125" customWidth="1"/>
    <col min="6913" max="6913" width="3.125" customWidth="1"/>
    <col min="6914" max="6935" width="3.375" customWidth="1"/>
    <col min="6936" max="6938" width="3.125" customWidth="1"/>
    <col min="7169" max="7169" width="3.125" customWidth="1"/>
    <col min="7170" max="7191" width="3.375" customWidth="1"/>
    <col min="7192" max="7194" width="3.125" customWidth="1"/>
    <col min="7425" max="7425" width="3.125" customWidth="1"/>
    <col min="7426" max="7447" width="3.375" customWidth="1"/>
    <col min="7448" max="7450" width="3.125" customWidth="1"/>
    <col min="7681" max="7681" width="3.125" customWidth="1"/>
    <col min="7682" max="7703" width="3.375" customWidth="1"/>
    <col min="7704" max="7706" width="3.125" customWidth="1"/>
    <col min="7937" max="7937" width="3.125" customWidth="1"/>
    <col min="7938" max="7959" width="3.375" customWidth="1"/>
    <col min="7960" max="7962" width="3.125" customWidth="1"/>
    <col min="8193" max="8193" width="3.125" customWidth="1"/>
    <col min="8194" max="8215" width="3.375" customWidth="1"/>
    <col min="8216" max="8218" width="3.125" customWidth="1"/>
    <col min="8449" max="8449" width="3.125" customWidth="1"/>
    <col min="8450" max="8471" width="3.375" customWidth="1"/>
    <col min="8472" max="8474" width="3.125" customWidth="1"/>
    <col min="8705" max="8705" width="3.125" customWidth="1"/>
    <col min="8706" max="8727" width="3.375" customWidth="1"/>
    <col min="8728" max="8730" width="3.125" customWidth="1"/>
    <col min="8961" max="8961" width="3.125" customWidth="1"/>
    <col min="8962" max="8983" width="3.375" customWidth="1"/>
    <col min="8984" max="8986" width="3.125" customWidth="1"/>
    <col min="9217" max="9217" width="3.125" customWidth="1"/>
    <col min="9218" max="9239" width="3.375" customWidth="1"/>
    <col min="9240" max="9242" width="3.125" customWidth="1"/>
    <col min="9473" max="9473" width="3.125" customWidth="1"/>
    <col min="9474" max="9495" width="3.375" customWidth="1"/>
    <col min="9496" max="9498" width="3.125" customWidth="1"/>
    <col min="9729" max="9729" width="3.125" customWidth="1"/>
    <col min="9730" max="9751" width="3.375" customWidth="1"/>
    <col min="9752" max="9754" width="3.125" customWidth="1"/>
    <col min="9985" max="9985" width="3.125" customWidth="1"/>
    <col min="9986" max="10007" width="3.375" customWidth="1"/>
    <col min="10008" max="10010" width="3.125" customWidth="1"/>
    <col min="10241" max="10241" width="3.125" customWidth="1"/>
    <col min="10242" max="10263" width="3.375" customWidth="1"/>
    <col min="10264" max="10266" width="3.125" customWidth="1"/>
    <col min="10497" max="10497" width="3.125" customWidth="1"/>
    <col min="10498" max="10519" width="3.375" customWidth="1"/>
    <col min="10520" max="10522" width="3.125" customWidth="1"/>
    <col min="10753" max="10753" width="3.125" customWidth="1"/>
    <col min="10754" max="10775" width="3.375" customWidth="1"/>
    <col min="10776" max="10778" width="3.125" customWidth="1"/>
    <col min="11009" max="11009" width="3.125" customWidth="1"/>
    <col min="11010" max="11031" width="3.375" customWidth="1"/>
    <col min="11032" max="11034" width="3.125" customWidth="1"/>
    <col min="11265" max="11265" width="3.125" customWidth="1"/>
    <col min="11266" max="11287" width="3.375" customWidth="1"/>
    <col min="11288" max="11290" width="3.125" customWidth="1"/>
    <col min="11521" max="11521" width="3.125" customWidth="1"/>
    <col min="11522" max="11543" width="3.375" customWidth="1"/>
    <col min="11544" max="11546" width="3.125" customWidth="1"/>
    <col min="11777" max="11777" width="3.125" customWidth="1"/>
    <col min="11778" max="11799" width="3.375" customWidth="1"/>
    <col min="11800" max="11802" width="3.125" customWidth="1"/>
    <col min="12033" max="12033" width="3.125" customWidth="1"/>
    <col min="12034" max="12055" width="3.375" customWidth="1"/>
    <col min="12056" max="12058" width="3.125" customWidth="1"/>
    <col min="12289" max="12289" width="3.125" customWidth="1"/>
    <col min="12290" max="12311" width="3.375" customWidth="1"/>
    <col min="12312" max="12314" width="3.125" customWidth="1"/>
    <col min="12545" max="12545" width="3.125" customWidth="1"/>
    <col min="12546" max="12567" width="3.375" customWidth="1"/>
    <col min="12568" max="12570" width="3.125" customWidth="1"/>
    <col min="12801" max="12801" width="3.125" customWidth="1"/>
    <col min="12802" max="12823" width="3.375" customWidth="1"/>
    <col min="12824" max="12826" width="3.125" customWidth="1"/>
    <col min="13057" max="13057" width="3.125" customWidth="1"/>
    <col min="13058" max="13079" width="3.375" customWidth="1"/>
    <col min="13080" max="13082" width="3.125" customWidth="1"/>
    <col min="13313" max="13313" width="3.125" customWidth="1"/>
    <col min="13314" max="13335" width="3.375" customWidth="1"/>
    <col min="13336" max="13338" width="3.125" customWidth="1"/>
    <col min="13569" max="13569" width="3.125" customWidth="1"/>
    <col min="13570" max="13591" width="3.375" customWidth="1"/>
    <col min="13592" max="13594" width="3.125" customWidth="1"/>
    <col min="13825" max="13825" width="3.125" customWidth="1"/>
    <col min="13826" max="13847" width="3.375" customWidth="1"/>
    <col min="13848" max="13850" width="3.125" customWidth="1"/>
    <col min="14081" max="14081" width="3.125" customWidth="1"/>
    <col min="14082" max="14103" width="3.375" customWidth="1"/>
    <col min="14104" max="14106" width="3.125" customWidth="1"/>
    <col min="14337" max="14337" width="3.125" customWidth="1"/>
    <col min="14338" max="14359" width="3.375" customWidth="1"/>
    <col min="14360" max="14362" width="3.125" customWidth="1"/>
    <col min="14593" max="14593" width="3.125" customWidth="1"/>
    <col min="14594" max="14615" width="3.375" customWidth="1"/>
    <col min="14616" max="14618" width="3.125" customWidth="1"/>
    <col min="14849" max="14849" width="3.125" customWidth="1"/>
    <col min="14850" max="14871" width="3.375" customWidth="1"/>
    <col min="14872" max="14874" width="3.125" customWidth="1"/>
    <col min="15105" max="15105" width="3.125" customWidth="1"/>
    <col min="15106" max="15127" width="3.375" customWidth="1"/>
    <col min="15128" max="15130" width="3.125" customWidth="1"/>
    <col min="15361" max="15361" width="3.125" customWidth="1"/>
    <col min="15362" max="15383" width="3.375" customWidth="1"/>
    <col min="15384" max="15386" width="3.125" customWidth="1"/>
    <col min="15617" max="15617" width="3.125" customWidth="1"/>
    <col min="15618" max="15639" width="3.375" customWidth="1"/>
    <col min="15640" max="15642" width="3.125" customWidth="1"/>
    <col min="15873" max="15873" width="3.125" customWidth="1"/>
    <col min="15874" max="15895" width="3.375" customWidth="1"/>
    <col min="15896" max="15898" width="3.125" customWidth="1"/>
    <col min="16129" max="16129" width="3.125" customWidth="1"/>
    <col min="16130" max="16151" width="3.375" customWidth="1"/>
    <col min="16152" max="16154" width="3.125" customWidth="1"/>
  </cols>
  <sheetData>
    <row r="1" spans="2:40" x14ac:dyDescent="0.15">
      <c r="B1" s="262">
        <v>1</v>
      </c>
      <c r="C1" s="64" t="s">
        <v>64</v>
      </c>
      <c r="D1" s="55"/>
      <c r="E1" s="248" t="s">
        <v>65</v>
      </c>
      <c r="F1" s="249"/>
      <c r="G1" s="249"/>
      <c r="H1" s="249"/>
      <c r="I1" s="250"/>
      <c r="J1" s="248" t="s">
        <v>66</v>
      </c>
      <c r="K1" s="249"/>
      <c r="L1" s="249"/>
      <c r="M1" s="249"/>
      <c r="N1" s="250"/>
      <c r="O1" s="248" t="s">
        <v>67</v>
      </c>
      <c r="P1" s="249"/>
      <c r="Q1" s="249"/>
      <c r="R1" s="249"/>
      <c r="S1" s="250"/>
      <c r="T1" s="248" t="s">
        <v>68</v>
      </c>
      <c r="U1" s="249"/>
      <c r="V1" s="249"/>
      <c r="W1" s="249"/>
      <c r="X1" s="250"/>
      <c r="Y1" s="248" t="s">
        <v>69</v>
      </c>
      <c r="Z1" s="249"/>
      <c r="AA1" s="249"/>
      <c r="AB1" s="249"/>
      <c r="AC1" s="249"/>
      <c r="AD1" s="249"/>
      <c r="AE1" s="249"/>
      <c r="AF1" s="249"/>
      <c r="AG1" s="249"/>
      <c r="AH1" s="249"/>
      <c r="AI1" s="250"/>
      <c r="AJ1" s="248" t="s">
        <v>70</v>
      </c>
      <c r="AK1" s="249"/>
      <c r="AL1" s="249"/>
      <c r="AM1" s="249"/>
      <c r="AN1" s="250"/>
    </row>
    <row r="2" spans="2:40" ht="14.25" x14ac:dyDescent="0.15">
      <c r="B2" s="263"/>
      <c r="C2" s="56">
        <v>50</v>
      </c>
      <c r="D2" s="55"/>
      <c r="E2" s="264" t="str">
        <f>IF($C$2="","",(VLOOKUP($C$2,[1]職員ﾃﾞｰﾀ!$B$6:$BG$2006,7)))</f>
        <v>薩摩　隼人</v>
      </c>
      <c r="F2" s="265"/>
      <c r="G2" s="265"/>
      <c r="H2" s="265"/>
      <c r="I2" s="266"/>
      <c r="J2" s="264" t="str">
        <f>IF($C$2="","",(VLOOKUP($C$2,[1]職員ﾃﾞｰﾀ!$B$6:$BG$2006,6)))</f>
        <v>教諭</v>
      </c>
      <c r="K2" s="265"/>
      <c r="L2" s="265"/>
      <c r="M2" s="265"/>
      <c r="N2" s="266"/>
      <c r="O2" s="264" t="str">
        <f>IF($C$2="","",(VLOOKUP($C$2,[1]職員ﾃﾞｰﾀ!$B$6:$BG$2006,8)))</f>
        <v>ｻﾂﾏ　ﾊﾔﾄ</v>
      </c>
      <c r="P2" s="265"/>
      <c r="Q2" s="265"/>
      <c r="R2" s="265"/>
      <c r="S2" s="266"/>
      <c r="T2" s="258">
        <f>IF($C$2="","",(VLOOKUP($C$2,[1]職員ﾃﾞｰﾀ!$B$6:$BG$2006,12)))</f>
        <v>123456</v>
      </c>
      <c r="U2" s="259"/>
      <c r="V2" s="259"/>
      <c r="W2" s="259"/>
      <c r="X2" s="260"/>
      <c r="Y2" s="245"/>
      <c r="Z2" s="246"/>
      <c r="AA2" s="246"/>
      <c r="AB2" s="246"/>
      <c r="AC2" s="246"/>
      <c r="AD2" s="246"/>
      <c r="AE2" s="246"/>
      <c r="AF2" s="246"/>
      <c r="AG2" s="246"/>
      <c r="AH2" s="246"/>
      <c r="AI2" s="247"/>
      <c r="AJ2" s="280"/>
      <c r="AK2" s="246"/>
      <c r="AL2" s="246"/>
      <c r="AM2" s="246"/>
      <c r="AN2" s="247"/>
    </row>
    <row r="6" spans="2:40" ht="18.75" customHeight="1" x14ac:dyDescent="0.15">
      <c r="B6" s="281" t="s">
        <v>87</v>
      </c>
      <c r="C6" s="281"/>
      <c r="D6" s="281"/>
      <c r="E6" s="281"/>
      <c r="F6" s="281"/>
      <c r="G6" s="281"/>
      <c r="H6" s="281"/>
      <c r="I6" s="281"/>
      <c r="J6" s="281"/>
      <c r="K6" s="281"/>
      <c r="L6" s="281"/>
      <c r="M6" s="281"/>
      <c r="N6" s="281"/>
      <c r="O6" s="281"/>
      <c r="P6" s="281"/>
      <c r="Q6" s="281"/>
      <c r="R6" s="281"/>
      <c r="S6" s="281"/>
      <c r="T6" s="281"/>
      <c r="U6" s="281"/>
      <c r="V6" s="281"/>
      <c r="W6" s="281"/>
      <c r="X6" s="281"/>
      <c r="Y6" s="281"/>
    </row>
    <row r="7" spans="2:40" x14ac:dyDescent="0.15">
      <c r="B7" s="281"/>
      <c r="C7" s="281"/>
      <c r="D7" s="281"/>
      <c r="E7" s="281"/>
      <c r="F7" s="281"/>
      <c r="G7" s="281"/>
      <c r="H7" s="281"/>
      <c r="I7" s="281"/>
      <c r="J7" s="281"/>
      <c r="K7" s="281"/>
      <c r="L7" s="281"/>
      <c r="M7" s="281"/>
      <c r="N7" s="281"/>
      <c r="O7" s="281"/>
      <c r="P7" s="281"/>
      <c r="Q7" s="281"/>
      <c r="R7" s="281"/>
      <c r="S7" s="281"/>
      <c r="T7" s="281"/>
      <c r="U7" s="281"/>
      <c r="V7" s="281"/>
      <c r="W7" s="281"/>
      <c r="X7" s="281"/>
      <c r="Y7" s="281"/>
    </row>
    <row r="9" spans="2:40" x14ac:dyDescent="0.15">
      <c r="B9" s="18"/>
    </row>
    <row r="10" spans="2:40" ht="46.5" customHeight="1" x14ac:dyDescent="0.15">
      <c r="B10" s="282" t="s">
        <v>88</v>
      </c>
      <c r="C10" s="282"/>
      <c r="D10" s="282"/>
      <c r="E10" s="282"/>
      <c r="F10" s="282"/>
      <c r="G10" s="282"/>
      <c r="H10" s="282"/>
      <c r="I10" s="331" t="str">
        <f>基本ｼｰﾄ!F11</f>
        <v>鹿児島市立天文館小学校</v>
      </c>
      <c r="J10" s="283"/>
      <c r="K10" s="283"/>
      <c r="L10" s="283"/>
      <c r="M10" s="283"/>
      <c r="N10" s="283"/>
      <c r="O10" s="283"/>
      <c r="P10" s="283"/>
      <c r="Q10" s="283"/>
      <c r="R10" s="283"/>
      <c r="S10" s="283"/>
      <c r="T10" s="283"/>
      <c r="U10" s="283"/>
      <c r="V10" s="283"/>
      <c r="W10" s="283"/>
    </row>
    <row r="11" spans="2:40" ht="46.5" customHeight="1" x14ac:dyDescent="0.15">
      <c r="B11" s="282" t="s">
        <v>89</v>
      </c>
      <c r="C11" s="282"/>
      <c r="D11" s="282"/>
      <c r="E11" s="282"/>
      <c r="F11" s="282"/>
      <c r="G11" s="282"/>
      <c r="H11" s="282"/>
      <c r="I11" s="331" t="str">
        <f>基本ｼｰﾄ!F23</f>
        <v>654321</v>
      </c>
      <c r="J11" s="283"/>
      <c r="K11" s="283"/>
      <c r="L11" s="283"/>
      <c r="M11" s="283"/>
      <c r="N11" s="283"/>
      <c r="O11" s="283"/>
      <c r="P11" s="283"/>
      <c r="Q11" s="283"/>
      <c r="R11" s="283"/>
      <c r="S11" s="283"/>
      <c r="T11" s="283"/>
      <c r="U11" s="283"/>
      <c r="V11" s="283"/>
      <c r="W11" s="283"/>
    </row>
    <row r="12" spans="2:40" ht="46.5" customHeight="1" x14ac:dyDescent="0.15">
      <c r="B12" s="282" t="s">
        <v>90</v>
      </c>
      <c r="C12" s="282"/>
      <c r="D12" s="282"/>
      <c r="E12" s="282"/>
      <c r="F12" s="282"/>
      <c r="G12" s="282"/>
      <c r="H12" s="282"/>
      <c r="I12" s="283">
        <f>T2</f>
        <v>123456</v>
      </c>
      <c r="J12" s="283"/>
      <c r="K12" s="283"/>
      <c r="L12" s="283"/>
      <c r="M12" s="283"/>
      <c r="N12" s="283"/>
      <c r="O12" s="283"/>
      <c r="P12" s="283"/>
      <c r="Q12" s="283"/>
      <c r="R12" s="283"/>
      <c r="S12" s="283"/>
      <c r="T12" s="283"/>
      <c r="U12" s="283"/>
      <c r="V12" s="283"/>
      <c r="W12" s="283"/>
    </row>
    <row r="13" spans="2:40" ht="46.5" customHeight="1" x14ac:dyDescent="0.15">
      <c r="B13" s="282" t="s">
        <v>91</v>
      </c>
      <c r="C13" s="282"/>
      <c r="D13" s="282"/>
      <c r="E13" s="282"/>
      <c r="F13" s="282"/>
      <c r="G13" s="282"/>
      <c r="H13" s="282"/>
      <c r="I13" s="283" t="str">
        <f>E2</f>
        <v>薩摩　隼人</v>
      </c>
      <c r="J13" s="283"/>
      <c r="K13" s="283"/>
      <c r="L13" s="283"/>
      <c r="M13" s="283"/>
      <c r="N13" s="283"/>
      <c r="O13" s="283"/>
      <c r="P13" s="283"/>
      <c r="Q13" s="283"/>
      <c r="R13" s="283"/>
      <c r="S13" s="283"/>
      <c r="T13" s="283"/>
      <c r="U13" s="283"/>
      <c r="V13" s="283"/>
      <c r="W13" s="283"/>
    </row>
    <row r="14" spans="2:40" ht="46.5" customHeight="1" x14ac:dyDescent="0.15">
      <c r="B14" s="284" t="s">
        <v>92</v>
      </c>
      <c r="C14" s="285"/>
      <c r="D14" s="285"/>
      <c r="E14" s="285"/>
      <c r="F14" s="285"/>
      <c r="G14" s="285"/>
      <c r="H14" s="285"/>
      <c r="I14" s="286"/>
      <c r="J14" s="287"/>
      <c r="K14" s="287"/>
      <c r="L14" s="287"/>
      <c r="M14" s="288" t="s">
        <v>93</v>
      </c>
      <c r="N14" s="287"/>
      <c r="O14" s="287"/>
      <c r="P14" s="287"/>
      <c r="Q14" s="287"/>
      <c r="R14" s="289" t="s">
        <v>93</v>
      </c>
      <c r="S14" s="287"/>
      <c r="T14" s="287"/>
      <c r="U14" s="287"/>
      <c r="V14" s="287"/>
      <c r="W14" s="290"/>
    </row>
    <row r="15" spans="2:40" ht="20.25" customHeight="1" x14ac:dyDescent="0.15">
      <c r="B15" s="291" t="s">
        <v>94</v>
      </c>
      <c r="C15" s="292"/>
      <c r="D15" s="292"/>
      <c r="E15" s="292"/>
      <c r="F15" s="292"/>
      <c r="G15" s="292"/>
      <c r="H15" s="292"/>
      <c r="I15" s="293" t="s">
        <v>22</v>
      </c>
      <c r="J15" s="294" t="s">
        <v>95</v>
      </c>
      <c r="K15" s="295" t="s">
        <v>96</v>
      </c>
      <c r="L15" s="295"/>
      <c r="M15" s="295"/>
      <c r="N15" s="295"/>
      <c r="O15" s="295"/>
      <c r="P15" s="295"/>
      <c r="Q15" s="295"/>
      <c r="R15" s="295"/>
      <c r="S15" s="295"/>
      <c r="T15" s="295"/>
      <c r="U15" s="295"/>
      <c r="V15" s="295"/>
      <c r="W15" s="296"/>
    </row>
    <row r="16" spans="2:40" ht="42.75" customHeight="1" x14ac:dyDescent="0.15">
      <c r="B16" s="297"/>
      <c r="C16" s="298"/>
      <c r="D16" s="298"/>
      <c r="E16" s="298"/>
      <c r="F16" s="298"/>
      <c r="G16" s="298"/>
      <c r="H16" s="298"/>
      <c r="I16" s="299"/>
      <c r="J16" s="300" t="s">
        <v>97</v>
      </c>
      <c r="K16" s="301" t="s">
        <v>98</v>
      </c>
      <c r="L16" s="301"/>
      <c r="M16" s="301"/>
      <c r="N16" s="301"/>
      <c r="O16" s="301"/>
      <c r="P16" s="301"/>
      <c r="Q16" s="301"/>
      <c r="R16" s="301"/>
      <c r="S16" s="301"/>
      <c r="T16" s="301"/>
      <c r="U16" s="301"/>
      <c r="V16" s="301"/>
      <c r="W16" s="302"/>
    </row>
    <row r="17" spans="1:26" ht="42.75" customHeight="1" x14ac:dyDescent="0.15">
      <c r="B17" s="297"/>
      <c r="C17" s="298"/>
      <c r="D17" s="298"/>
      <c r="E17" s="298"/>
      <c r="F17" s="298"/>
      <c r="G17" s="298"/>
      <c r="H17" s="298"/>
      <c r="I17" s="299"/>
      <c r="J17" s="300" t="s">
        <v>99</v>
      </c>
      <c r="K17" s="301" t="s">
        <v>100</v>
      </c>
      <c r="L17" s="301"/>
      <c r="M17" s="301"/>
      <c r="N17" s="303"/>
      <c r="O17" s="304" t="s">
        <v>101</v>
      </c>
      <c r="P17" s="305"/>
      <c r="Q17" s="305"/>
      <c r="R17" s="305"/>
      <c r="S17" s="305"/>
      <c r="T17" s="305"/>
      <c r="U17" s="305"/>
      <c r="V17" s="305"/>
      <c r="W17" s="306"/>
    </row>
    <row r="18" spans="1:26" ht="42.75" customHeight="1" x14ac:dyDescent="0.15">
      <c r="B18" s="307"/>
      <c r="C18" s="308"/>
      <c r="D18" s="308"/>
      <c r="E18" s="308"/>
      <c r="F18" s="308"/>
      <c r="G18" s="308"/>
      <c r="H18" s="308"/>
      <c r="I18" s="309"/>
      <c r="J18" s="310" t="s">
        <v>102</v>
      </c>
      <c r="K18" s="311" t="s">
        <v>103</v>
      </c>
      <c r="L18" s="311"/>
      <c r="M18" s="311"/>
      <c r="N18" s="312"/>
      <c r="O18" s="313"/>
      <c r="P18" s="314"/>
      <c r="Q18" s="314"/>
      <c r="R18" s="314"/>
      <c r="S18" s="314"/>
      <c r="T18" s="314"/>
      <c r="U18" s="314"/>
      <c r="V18" s="314"/>
      <c r="W18" s="315"/>
    </row>
    <row r="19" spans="1:26" x14ac:dyDescent="0.15">
      <c r="B19" s="18"/>
    </row>
    <row r="20" spans="1:26" x14ac:dyDescent="0.15">
      <c r="B20" s="18" t="s">
        <v>104</v>
      </c>
    </row>
    <row r="21" spans="1:26" x14ac:dyDescent="0.15">
      <c r="B21" s="18" t="s">
        <v>105</v>
      </c>
    </row>
    <row r="22" spans="1:26" ht="9" customHeight="1" x14ac:dyDescent="0.15">
      <c r="B22" s="18"/>
    </row>
    <row r="23" spans="1:26" x14ac:dyDescent="0.15">
      <c r="B23" s="18" t="s">
        <v>106</v>
      </c>
    </row>
    <row r="24" spans="1:26" x14ac:dyDescent="0.15">
      <c r="B24" s="18" t="s">
        <v>107</v>
      </c>
    </row>
    <row r="25" spans="1:26" x14ac:dyDescent="0.15">
      <c r="B25" s="316" t="s">
        <v>108</v>
      </c>
    </row>
    <row r="26" spans="1:26" ht="9.75" customHeight="1" x14ac:dyDescent="0.15">
      <c r="A26" s="317"/>
      <c r="B26" s="317"/>
      <c r="C26" s="317"/>
      <c r="D26" s="317"/>
      <c r="E26" s="317"/>
      <c r="F26" s="317"/>
      <c r="G26" s="317"/>
      <c r="H26" s="317"/>
      <c r="I26" s="317"/>
      <c r="J26" s="317"/>
      <c r="K26" s="317"/>
      <c r="L26" s="317"/>
      <c r="M26" s="317"/>
      <c r="N26" s="317"/>
      <c r="O26" s="317"/>
      <c r="P26" s="317"/>
      <c r="Q26" s="317"/>
      <c r="R26" s="317"/>
      <c r="S26" s="317"/>
      <c r="T26" s="317"/>
      <c r="U26" s="317"/>
      <c r="V26" s="317"/>
      <c r="W26" s="317"/>
      <c r="X26" s="317"/>
      <c r="Y26" s="18"/>
      <c r="Z26" s="18"/>
    </row>
    <row r="27" spans="1:26" ht="18" customHeight="1" x14ac:dyDescent="0.15">
      <c r="B27" s="18"/>
      <c r="C27" s="18"/>
      <c r="D27" s="18"/>
      <c r="E27" s="18"/>
      <c r="F27" s="18"/>
      <c r="G27" s="18"/>
      <c r="H27" s="18"/>
      <c r="I27" s="18"/>
      <c r="J27" s="18"/>
      <c r="K27" s="18"/>
      <c r="L27" s="18"/>
      <c r="M27" s="18"/>
      <c r="N27" s="18"/>
      <c r="O27" s="18"/>
      <c r="P27" s="18"/>
      <c r="Q27" s="18"/>
      <c r="R27" s="18"/>
      <c r="S27" s="18"/>
      <c r="T27" s="18"/>
      <c r="U27" s="18"/>
      <c r="V27" s="18"/>
    </row>
    <row r="28" spans="1:26" ht="24.75" customHeight="1" x14ac:dyDescent="0.15">
      <c r="C28" s="318" t="s">
        <v>56</v>
      </c>
      <c r="D28" s="318"/>
      <c r="E28" s="319"/>
      <c r="F28" s="319"/>
      <c r="G28" s="319"/>
      <c r="H28" s="18" t="s">
        <v>109</v>
      </c>
      <c r="I28" s="320"/>
      <c r="J28" s="320"/>
      <c r="K28" s="320"/>
      <c r="L28" s="22"/>
      <c r="M28" s="18"/>
      <c r="N28" s="18"/>
      <c r="O28" s="18"/>
      <c r="P28" s="18"/>
      <c r="Q28" s="18"/>
      <c r="R28" s="18"/>
      <c r="S28" s="18"/>
      <c r="T28" s="18"/>
      <c r="U28" s="18"/>
      <c r="V28" s="18"/>
    </row>
    <row r="29" spans="1:26" ht="15" customHeight="1" x14ac:dyDescent="0.15">
      <c r="C29" s="18"/>
      <c r="D29" s="18"/>
      <c r="E29" s="321"/>
      <c r="F29" s="321"/>
      <c r="G29" s="321"/>
      <c r="H29" s="321"/>
      <c r="I29" s="321"/>
      <c r="J29" s="321"/>
      <c r="K29" s="321"/>
      <c r="L29" s="321"/>
      <c r="M29" s="321"/>
      <c r="N29" s="321"/>
      <c r="O29" s="321"/>
      <c r="P29" s="321"/>
      <c r="Q29" s="321"/>
      <c r="R29" s="321"/>
      <c r="S29" s="321"/>
      <c r="T29" s="321"/>
      <c r="U29" s="321"/>
      <c r="V29" s="18"/>
      <c r="X29" s="20"/>
      <c r="Y29" s="20"/>
    </row>
    <row r="30" spans="1:26" ht="15" customHeight="1" x14ac:dyDescent="0.15">
      <c r="C30" s="18"/>
      <c r="D30" s="18"/>
      <c r="E30" s="321"/>
      <c r="F30" s="321"/>
      <c r="G30" s="321"/>
      <c r="H30" s="321"/>
      <c r="I30" s="321"/>
      <c r="J30" s="321"/>
      <c r="K30" s="321"/>
      <c r="L30" s="321"/>
      <c r="M30" s="321"/>
      <c r="N30" s="321"/>
      <c r="O30" s="321"/>
      <c r="P30" s="321"/>
      <c r="Q30" s="321"/>
      <c r="R30" s="321"/>
      <c r="S30" s="321"/>
      <c r="T30" s="321"/>
      <c r="U30" s="321"/>
      <c r="V30" s="18"/>
      <c r="X30" s="20"/>
      <c r="Y30" s="20"/>
    </row>
    <row r="31" spans="1:26" ht="15" customHeight="1" x14ac:dyDescent="0.15">
      <c r="C31" s="18"/>
      <c r="D31" s="18"/>
      <c r="E31" s="322"/>
      <c r="F31" s="322"/>
      <c r="G31" s="322"/>
      <c r="H31" s="322"/>
      <c r="I31" s="322"/>
      <c r="J31" s="322"/>
      <c r="K31" s="322"/>
      <c r="L31" s="322"/>
      <c r="M31" s="322"/>
      <c r="N31" s="322"/>
      <c r="O31" s="322"/>
      <c r="P31" s="322"/>
      <c r="Q31" s="322"/>
      <c r="R31" s="322"/>
      <c r="S31" s="322"/>
      <c r="T31" s="322"/>
      <c r="U31" s="322"/>
      <c r="V31" s="18"/>
      <c r="X31" s="20"/>
      <c r="Y31" s="20"/>
    </row>
    <row r="32" spans="1:26" ht="15" customHeight="1" x14ac:dyDescent="0.15">
      <c r="C32" s="18"/>
      <c r="D32" s="18"/>
      <c r="E32" s="323"/>
      <c r="F32" s="323"/>
      <c r="G32" s="323"/>
      <c r="H32" s="323"/>
      <c r="I32" s="323"/>
      <c r="J32" s="323"/>
      <c r="K32" s="323"/>
      <c r="L32" s="323"/>
      <c r="M32" s="323"/>
      <c r="N32" s="323"/>
      <c r="O32" s="323"/>
      <c r="P32" s="323"/>
      <c r="Q32" s="323"/>
      <c r="R32" s="323"/>
      <c r="S32" s="323"/>
      <c r="T32" s="323"/>
      <c r="U32" s="323"/>
      <c r="V32" s="18"/>
      <c r="X32" s="20"/>
      <c r="Y32" s="20"/>
    </row>
    <row r="33" spans="1:43" ht="9.75" customHeight="1" x14ac:dyDescent="0.15">
      <c r="A33" s="18"/>
      <c r="B33" s="18"/>
      <c r="C33" s="18"/>
      <c r="D33" s="18"/>
      <c r="E33" s="324"/>
      <c r="F33" s="324"/>
      <c r="G33" s="324"/>
      <c r="H33" s="324"/>
      <c r="I33" s="324"/>
      <c r="J33" s="324"/>
      <c r="K33" s="324"/>
      <c r="L33" s="324"/>
      <c r="M33" s="324"/>
      <c r="N33" s="324"/>
      <c r="O33" s="324"/>
      <c r="P33" s="324"/>
      <c r="Q33" s="324"/>
      <c r="R33" s="324"/>
      <c r="S33" s="324"/>
      <c r="T33" s="324"/>
      <c r="U33" s="324"/>
      <c r="V33" s="18"/>
      <c r="W33" s="18"/>
      <c r="X33" s="18"/>
      <c r="Y33" s="18"/>
      <c r="Z33" s="18"/>
      <c r="AA33" s="18"/>
      <c r="AB33" s="18"/>
      <c r="AC33" s="18"/>
      <c r="AD33" s="18"/>
      <c r="AE33" s="18"/>
      <c r="AF33" s="18"/>
      <c r="AG33" s="18"/>
      <c r="AH33" s="18"/>
      <c r="AI33" s="18"/>
      <c r="AJ33" s="18"/>
      <c r="AK33" s="18"/>
      <c r="AL33" s="18"/>
      <c r="AM33" s="18"/>
      <c r="AN33" s="18"/>
      <c r="AO33" s="18"/>
      <c r="AP33" s="18"/>
      <c r="AQ33" s="18"/>
    </row>
    <row r="34" spans="1:43" ht="13.5" customHeight="1" x14ac:dyDescent="0.15">
      <c r="C34" s="18"/>
      <c r="D34" s="18"/>
      <c r="E34" s="325"/>
      <c r="F34" s="325"/>
      <c r="G34" s="325"/>
      <c r="H34" s="325"/>
      <c r="I34" s="325"/>
      <c r="J34" s="325"/>
      <c r="K34" s="325"/>
      <c r="L34" s="325"/>
      <c r="M34" s="325"/>
      <c r="N34" s="325"/>
      <c r="O34" s="325"/>
      <c r="P34" s="325"/>
      <c r="Q34" s="325"/>
      <c r="R34" s="326" t="s">
        <v>110</v>
      </c>
      <c r="S34" s="326"/>
      <c r="T34" s="327"/>
      <c r="U34" s="327"/>
      <c r="V34" s="18"/>
      <c r="X34" s="20"/>
      <c r="Y34" s="20"/>
    </row>
    <row r="35" spans="1:43" ht="13.5" customHeight="1" x14ac:dyDescent="0.15">
      <c r="C35" s="18"/>
      <c r="D35" s="18"/>
      <c r="E35" s="328"/>
      <c r="F35" s="328"/>
      <c r="G35" s="328"/>
      <c r="H35" s="328"/>
      <c r="I35" s="328"/>
      <c r="J35" s="328"/>
      <c r="K35" s="328"/>
      <c r="L35" s="328"/>
      <c r="M35" s="328"/>
      <c r="N35" s="328"/>
      <c r="O35" s="328"/>
      <c r="P35" s="328"/>
      <c r="Q35" s="328"/>
      <c r="R35" s="329"/>
      <c r="S35" s="329"/>
      <c r="T35" s="327"/>
      <c r="U35" s="327"/>
      <c r="V35" s="18"/>
      <c r="X35" s="20"/>
      <c r="Y35" s="20"/>
    </row>
    <row r="36" spans="1:43" ht="19.5" customHeight="1" x14ac:dyDescent="0.15">
      <c r="C36" s="18"/>
      <c r="D36" s="18"/>
      <c r="E36" s="330" t="s">
        <v>111</v>
      </c>
      <c r="F36" s="330"/>
      <c r="G36" s="330"/>
      <c r="H36" s="330"/>
      <c r="I36" s="330"/>
      <c r="J36" s="330"/>
      <c r="K36" s="330"/>
      <c r="L36" s="330"/>
      <c r="M36" s="330"/>
      <c r="N36" s="330"/>
      <c r="O36" s="330"/>
      <c r="P36" s="330"/>
      <c r="Q36" s="330"/>
      <c r="R36" s="330"/>
      <c r="S36" s="330"/>
      <c r="T36" s="330"/>
      <c r="U36" s="330"/>
      <c r="V36" s="18"/>
    </row>
  </sheetData>
  <mergeCells count="36">
    <mergeCell ref="Y1:AI1"/>
    <mergeCell ref="AJ1:AN1"/>
    <mergeCell ref="E2:I2"/>
    <mergeCell ref="J2:N2"/>
    <mergeCell ref="O2:S2"/>
    <mergeCell ref="T2:X2"/>
    <mergeCell ref="Y2:AI2"/>
    <mergeCell ref="AJ2:AN2"/>
    <mergeCell ref="E31:U32"/>
    <mergeCell ref="E34:Q35"/>
    <mergeCell ref="R34:S35"/>
    <mergeCell ref="E36:U36"/>
    <mergeCell ref="B1:B2"/>
    <mergeCell ref="E1:I1"/>
    <mergeCell ref="J1:N1"/>
    <mergeCell ref="O1:S1"/>
    <mergeCell ref="T1:X1"/>
    <mergeCell ref="B15:H18"/>
    <mergeCell ref="O17:W18"/>
    <mergeCell ref="C28:D28"/>
    <mergeCell ref="E28:G28"/>
    <mergeCell ref="I28:K28"/>
    <mergeCell ref="E29:U30"/>
    <mergeCell ref="B13:H13"/>
    <mergeCell ref="I13:W13"/>
    <mergeCell ref="B14:H14"/>
    <mergeCell ref="J14:L14"/>
    <mergeCell ref="N14:Q14"/>
    <mergeCell ref="S14:V14"/>
    <mergeCell ref="B6:Y7"/>
    <mergeCell ref="B10:H10"/>
    <mergeCell ref="I10:W10"/>
    <mergeCell ref="B11:H11"/>
    <mergeCell ref="I11:W11"/>
    <mergeCell ref="B12:H12"/>
    <mergeCell ref="I12:W12"/>
  </mergeCells>
  <phoneticPr fontId="38"/>
  <pageMargins left="1.01" right="0.26"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基本ｼｰﾄ</vt:lpstr>
      <vt:lpstr>NO3</vt:lpstr>
      <vt:lpstr>別紙</vt:lpstr>
      <vt:lpstr>'NO3'!Print_Area</vt:lpstr>
      <vt:lpstr>別紙!Print_Area</vt:lpstr>
      <vt:lpstr>組合員異動報告書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霧島市教育委員会</dc:creator>
  <cp:lastModifiedBy>鹿児島市教育委員会</cp:lastModifiedBy>
  <cp:lastPrinted>2021-06-14T01:56:49Z</cp:lastPrinted>
  <dcterms:created xsi:type="dcterms:W3CDTF">2010-09-12T22:33:56Z</dcterms:created>
  <dcterms:modified xsi:type="dcterms:W3CDTF">2021-06-14T01:58:02Z</dcterms:modified>
</cp:coreProperties>
</file>