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Y:\一般データ\フォローアップ20\新共済組合\2 短期給付関係\"/>
    </mc:Choice>
  </mc:AlternateContent>
  <bookViews>
    <workbookView xWindow="0" yWindow="0" windowWidth="19200" windowHeight="11295" activeTab="1"/>
  </bookViews>
  <sheets>
    <sheet name="基本ｼｰﾄ" sheetId="1" r:id="rId1"/>
    <sheet name="NO34" sheetId="2" r:id="rId2"/>
  </sheets>
  <externalReferences>
    <externalReference r:id="rId3"/>
  </externalReferences>
  <definedNames>
    <definedName name="_xlnm.Print_Area" localSheetId="1">'NO34'!$E$14:$AT$74</definedName>
    <definedName name="療養費家族療養費請求書">'NO34'!$E$14:$AT$74</definedName>
  </definedNames>
  <calcPr calcId="162913"/>
</workbook>
</file>

<file path=xl/calcChain.xml><?xml version="1.0" encoding="utf-8"?>
<calcChain xmlns="http://schemas.openxmlformats.org/spreadsheetml/2006/main">
  <c r="AI27" i="2" l="1"/>
  <c r="AM54" i="2" l="1"/>
  <c r="AJ54" i="2"/>
  <c r="AG54" i="2"/>
  <c r="J11" i="2"/>
  <c r="J10" i="2"/>
  <c r="H9" i="2"/>
  <c r="H8" i="2"/>
  <c r="H7" i="2"/>
  <c r="F30" i="1"/>
  <c r="F29" i="1"/>
  <c r="F28" i="1"/>
  <c r="F27" i="1"/>
  <c r="F26" i="1"/>
  <c r="F25" i="1"/>
  <c r="N24" i="1"/>
  <c r="M24" i="1"/>
  <c r="K24" i="1"/>
  <c r="F24" i="1"/>
  <c r="N23" i="1"/>
  <c r="M23" i="1"/>
  <c r="L23" i="1"/>
  <c r="K23" i="1"/>
  <c r="F23" i="1"/>
  <c r="N22" i="1"/>
  <c r="M22" i="1"/>
  <c r="L22" i="1"/>
  <c r="K22" i="1"/>
  <c r="F22" i="1"/>
  <c r="N21" i="1"/>
  <c r="M21" i="1"/>
  <c r="L21" i="1"/>
  <c r="K21" i="1"/>
  <c r="I21" i="1"/>
  <c r="F21" i="1"/>
  <c r="F20" i="1"/>
  <c r="M19" i="1"/>
  <c r="L19" i="1"/>
  <c r="I19" i="1"/>
  <c r="F19" i="1"/>
  <c r="F18" i="1"/>
  <c r="F17" i="1"/>
  <c r="F16" i="1"/>
  <c r="J15" i="1"/>
  <c r="I15" i="1"/>
  <c r="F15" i="1"/>
  <c r="I14" i="1"/>
  <c r="F14" i="1"/>
  <c r="F13" i="1"/>
  <c r="J12" i="1"/>
  <c r="I12" i="1"/>
  <c r="F12" i="1"/>
  <c r="K11" i="1"/>
  <c r="F11" i="1"/>
  <c r="I10" i="1"/>
  <c r="J9" i="1"/>
  <c r="F9" i="1"/>
  <c r="E9" i="1"/>
  <c r="J8" i="1"/>
  <c r="D8" i="1"/>
  <c r="J7" i="1"/>
  <c r="D7" i="1"/>
  <c r="D6" i="1"/>
  <c r="D5" i="1"/>
  <c r="G49" i="2" l="1"/>
  <c r="AD50" i="2" l="1"/>
  <c r="AD49" i="2"/>
  <c r="E25" i="2"/>
  <c r="Z25" i="2"/>
  <c r="E26" i="2"/>
  <c r="K37" i="2"/>
  <c r="L35" i="2"/>
  <c r="W29" i="2"/>
  <c r="AQ27" i="2"/>
  <c r="AM27" i="2"/>
  <c r="K27" i="2"/>
  <c r="W25" i="2" l="1"/>
  <c r="AA25" i="2"/>
  <c r="Y25" i="2"/>
  <c r="X25" i="2"/>
  <c r="AB25" i="2"/>
  <c r="AD52" i="2"/>
  <c r="AF62" i="2" l="1"/>
  <c r="AD58" i="2"/>
  <c r="AE61" i="2"/>
  <c r="AD59" i="2"/>
  <c r="AR25" i="2" l="1"/>
  <c r="AP25" i="2"/>
  <c r="AO25" i="2"/>
  <c r="AQ25" i="2"/>
  <c r="AT25" i="2"/>
  <c r="AS25" i="2"/>
</calcChain>
</file>

<file path=xl/sharedStrings.xml><?xml version="1.0" encoding="utf-8"?>
<sst xmlns="http://schemas.openxmlformats.org/spreadsheetml/2006/main" count="125" uniqueCount="117">
  <si>
    <t>CD-R/DVD/USBﾘﾑﾊﾞﾌﾞﾙﾅﾝﾊﾞｾｷｭﾘﾃｨｰ</t>
  </si>
  <si>
    <t>現在</t>
    <rPh sb="0" eb="2">
      <t>ゲンザイ</t>
    </rPh>
    <phoneticPr fontId="3"/>
  </si>
  <si>
    <t>学校名（公署）等の変更は，ﾃﾞｰﾀﾎﾞｯｸｽで！</t>
  </si>
  <si>
    <t>管内</t>
    <rPh sb="0" eb="2">
      <t>カンナイ</t>
    </rPh>
    <phoneticPr fontId="5"/>
  </si>
  <si>
    <t>学校名</t>
  </si>
  <si>
    <t>略校名</t>
  </si>
  <si>
    <t>学校起点</t>
  </si>
  <si>
    <t>学校住所</t>
  </si>
  <si>
    <t>校長名</t>
  </si>
  <si>
    <t>年度</t>
  </si>
  <si>
    <t>会計</t>
  </si>
  <si>
    <t>款</t>
  </si>
  <si>
    <t>項</t>
  </si>
  <si>
    <t>目</t>
  </si>
  <si>
    <t>節</t>
  </si>
  <si>
    <t>細説</t>
  </si>
  <si>
    <t>所属ｺｰﾄﾞ</t>
  </si>
  <si>
    <t>〒番号</t>
  </si>
  <si>
    <t>電話番号</t>
  </si>
  <si>
    <t>FAX番号</t>
  </si>
  <si>
    <t>学校番号</t>
  </si>
  <si>
    <t>教育委員会</t>
    <rPh sb="0" eb="2">
      <t>キョウイク</t>
    </rPh>
    <rPh sb="2" eb="5">
      <t>イインカイ</t>
    </rPh>
    <phoneticPr fontId="5"/>
  </si>
  <si>
    <t>所長</t>
  </si>
  <si>
    <t>初診･回施術日</t>
    <rPh sb="0" eb="2">
      <t>ショシン</t>
    </rPh>
    <rPh sb="3" eb="4">
      <t>カイ</t>
    </rPh>
    <rPh sb="4" eb="5">
      <t>ホドコ</t>
    </rPh>
    <rPh sb="5" eb="6">
      <t>ジュツ</t>
    </rPh>
    <rPh sb="6" eb="7">
      <t>ビ</t>
    </rPh>
    <phoneticPr fontId="5"/>
  </si>
  <si>
    <t>傷病名</t>
    <rPh sb="0" eb="2">
      <t>ショウビョウ</t>
    </rPh>
    <rPh sb="2" eb="3">
      <t>ナ</t>
    </rPh>
    <phoneticPr fontId="5"/>
  </si>
  <si>
    <t>頚椎症性神経根症</t>
    <rPh sb="0" eb="2">
      <t>ケイツイ</t>
    </rPh>
    <rPh sb="2" eb="3">
      <t>ショウ</t>
    </rPh>
    <rPh sb="3" eb="4">
      <t>セイ</t>
    </rPh>
    <rPh sb="4" eb="6">
      <t>シンケイ</t>
    </rPh>
    <rPh sb="6" eb="7">
      <t>ネ</t>
    </rPh>
    <rPh sb="7" eb="8">
      <t>ショウ</t>
    </rPh>
    <phoneticPr fontId="5"/>
  </si>
  <si>
    <t>療養者　氏名</t>
    <rPh sb="0" eb="3">
      <t>リョウヨウシャ</t>
    </rPh>
    <rPh sb="4" eb="6">
      <t>シメイ</t>
    </rPh>
    <phoneticPr fontId="5"/>
  </si>
  <si>
    <t>続柄</t>
    <rPh sb="0" eb="2">
      <t>ゾクガラ</t>
    </rPh>
    <phoneticPr fontId="5"/>
  </si>
  <si>
    <t>子</t>
    <rPh sb="0" eb="1">
      <t>コ</t>
    </rPh>
    <phoneticPr fontId="5"/>
  </si>
  <si>
    <t>傷病の原因</t>
    <rPh sb="0" eb="2">
      <t>ショウビョウ</t>
    </rPh>
    <rPh sb="3" eb="5">
      <t>ゲンイン</t>
    </rPh>
    <phoneticPr fontId="5"/>
  </si>
  <si>
    <t>業務の同姿勢による障害(公務外)</t>
    <rPh sb="0" eb="2">
      <t>ギョウム</t>
    </rPh>
    <rPh sb="3" eb="4">
      <t>ドウ</t>
    </rPh>
    <rPh sb="4" eb="6">
      <t>シセイ</t>
    </rPh>
    <rPh sb="9" eb="11">
      <t>ショウガイ</t>
    </rPh>
    <rPh sb="12" eb="14">
      <t>コウム</t>
    </rPh>
    <rPh sb="14" eb="15">
      <t>ガイ</t>
    </rPh>
    <phoneticPr fontId="5"/>
  </si>
  <si>
    <t>療養者生年月日</t>
    <rPh sb="0" eb="2">
      <t>リョウヨウ</t>
    </rPh>
    <rPh sb="2" eb="3">
      <t>シャ</t>
    </rPh>
    <rPh sb="3" eb="5">
      <t>セイネン</t>
    </rPh>
    <rPh sb="5" eb="7">
      <t>ガッピ</t>
    </rPh>
    <phoneticPr fontId="5"/>
  </si>
  <si>
    <t>所属所文書受付印</t>
    <rPh sb="0" eb="2">
      <t>ショゾク</t>
    </rPh>
    <rPh sb="2" eb="3">
      <t>ショ</t>
    </rPh>
    <rPh sb="3" eb="5">
      <t>ブンショ</t>
    </rPh>
    <rPh sb="5" eb="8">
      <t>ウケツケイン</t>
    </rPh>
    <phoneticPr fontId="5"/>
  </si>
  <si>
    <t>海外日本時学校で医療機関を受診した場合</t>
    <rPh sb="0" eb="2">
      <t>カイガイ</t>
    </rPh>
    <rPh sb="2" eb="4">
      <t>ニホン</t>
    </rPh>
    <rPh sb="4" eb="5">
      <t>ジ</t>
    </rPh>
    <rPh sb="5" eb="7">
      <t>ガッコウ</t>
    </rPh>
    <rPh sb="8" eb="10">
      <t>イリョウ</t>
    </rPh>
    <rPh sb="10" eb="12">
      <t>キカン</t>
    </rPh>
    <rPh sb="13" eb="15">
      <t>ジュシン</t>
    </rPh>
    <rPh sb="17" eb="19">
      <t>バアイ</t>
    </rPh>
    <phoneticPr fontId="5"/>
  </si>
  <si>
    <t>円</t>
    <rPh sb="0" eb="1">
      <t>エン</t>
    </rPh>
    <phoneticPr fontId="5"/>
  </si>
  <si>
    <t>共済事務担当者印</t>
  </si>
  <si>
    <t>現地のレセプト等と[整理番号34]療養費/家族療養費請求書を同封で共済組合提出</t>
    <rPh sb="0" eb="2">
      <t>ゲンチ</t>
    </rPh>
    <rPh sb="7" eb="8">
      <t>トウ</t>
    </rPh>
    <rPh sb="30" eb="32">
      <t>ドウフウ</t>
    </rPh>
    <rPh sb="33" eb="35">
      <t>キョウサイ</t>
    </rPh>
    <rPh sb="35" eb="37">
      <t>クミアイ</t>
    </rPh>
    <rPh sb="37" eb="39">
      <t>テイシュツ</t>
    </rPh>
    <phoneticPr fontId="5"/>
  </si>
  <si>
    <t>㊞</t>
  </si>
  <si>
    <t>一部負担金払戻金
家族療養費附加金</t>
    <rPh sb="0" eb="2">
      <t>イチブ</t>
    </rPh>
    <rPh sb="2" eb="4">
      <t>フタン</t>
    </rPh>
    <rPh sb="4" eb="5">
      <t>キン</t>
    </rPh>
    <rPh sb="5" eb="8">
      <t>ハライモドシキン</t>
    </rPh>
    <rPh sb="9" eb="11">
      <t>カゾク</t>
    </rPh>
    <rPh sb="11" eb="14">
      <t>リョウヨウヒ</t>
    </rPh>
    <rPh sb="14" eb="17">
      <t>フカキン</t>
    </rPh>
    <phoneticPr fontId="5"/>
  </si>
  <si>
    <t>フ　リ　ガ　ナ</t>
    <phoneticPr fontId="5"/>
  </si>
  <si>
    <t>組合員証記号番号</t>
    <rPh sb="0" eb="3">
      <t>クミアイイン</t>
    </rPh>
    <rPh sb="3" eb="4">
      <t>ショウ</t>
    </rPh>
    <rPh sb="4" eb="6">
      <t>キゴウ</t>
    </rPh>
    <rPh sb="6" eb="8">
      <t>バンゴウ</t>
    </rPh>
    <phoneticPr fontId="5"/>
  </si>
  <si>
    <t>所属所名</t>
    <rPh sb="0" eb="2">
      <t>ショゾク</t>
    </rPh>
    <rPh sb="2" eb="3">
      <t>ショ</t>
    </rPh>
    <rPh sb="3" eb="4">
      <t>メイ</t>
    </rPh>
    <phoneticPr fontId="5"/>
  </si>
  <si>
    <t>所属コード</t>
    <rPh sb="0" eb="2">
      <t>ショゾク</t>
    </rPh>
    <phoneticPr fontId="5"/>
  </si>
  <si>
    <t>組合員　氏名</t>
    <rPh sb="0" eb="3">
      <t>クミアイイン</t>
    </rPh>
    <rPh sb="4" eb="6">
      <t>シメイ</t>
    </rPh>
    <phoneticPr fontId="5"/>
  </si>
  <si>
    <t>公立鹿</t>
    <rPh sb="0" eb="2">
      <t>コウリツ</t>
    </rPh>
    <rPh sb="2" eb="3">
      <t>シカ</t>
    </rPh>
    <phoneticPr fontId="5"/>
  </si>
  <si>
    <t>療養者</t>
    <rPh sb="0" eb="3">
      <t>リョウヨウシャ</t>
    </rPh>
    <phoneticPr fontId="5"/>
  </si>
  <si>
    <t>氏名</t>
    <rPh sb="0" eb="2">
      <t>シメイ</t>
    </rPh>
    <phoneticPr fontId="5"/>
  </si>
  <si>
    <t>生年月日
(和暦)</t>
    <rPh sb="0" eb="2">
      <t>セイネン</t>
    </rPh>
    <rPh sb="2" eb="4">
      <t>ガッピ</t>
    </rPh>
    <rPh sb="6" eb="8">
      <t>ワレキ</t>
    </rPh>
    <phoneticPr fontId="5"/>
  </si>
  <si>
    <t>平成</t>
    <rPh sb="0" eb="2">
      <t>ヘイセイ</t>
    </rPh>
    <phoneticPr fontId="5"/>
  </si>
  <si>
    <t>年</t>
    <rPh sb="0" eb="1">
      <t>ネン</t>
    </rPh>
    <phoneticPr fontId="5"/>
  </si>
  <si>
    <t>月</t>
    <rPh sb="0" eb="1">
      <t>ツキ</t>
    </rPh>
    <phoneticPr fontId="5"/>
  </si>
  <si>
    <t>日</t>
    <rPh sb="0" eb="1">
      <t>ヒ</t>
    </rPh>
    <phoneticPr fontId="5"/>
  </si>
  <si>
    <t>性別</t>
    <rPh sb="0" eb="2">
      <t>セイベツ</t>
    </rPh>
    <phoneticPr fontId="5"/>
  </si>
  <si>
    <t>男　・　女</t>
    <rPh sb="0" eb="1">
      <t>オトコ</t>
    </rPh>
    <rPh sb="4" eb="5">
      <t>オンナ</t>
    </rPh>
    <phoneticPr fontId="5"/>
  </si>
  <si>
    <t>療養に要した
費用</t>
    <rPh sb="0" eb="2">
      <t>リョウヨウ</t>
    </rPh>
    <rPh sb="3" eb="4">
      <t>ヨウ</t>
    </rPh>
    <rPh sb="7" eb="9">
      <t>ヒヨウ</t>
    </rPh>
    <phoneticPr fontId="5"/>
  </si>
  <si>
    <t>査定額</t>
    <rPh sb="0" eb="2">
      <t>サテイ</t>
    </rPh>
    <rPh sb="2" eb="3">
      <t>ガク</t>
    </rPh>
    <phoneticPr fontId="5"/>
  </si>
  <si>
    <t>※</t>
    <phoneticPr fontId="5"/>
  </si>
  <si>
    <t>初診・初回
施術年月日</t>
    <rPh sb="0" eb="2">
      <t>ショシン</t>
    </rPh>
    <rPh sb="3" eb="5">
      <t>ショカイ</t>
    </rPh>
    <rPh sb="6" eb="8">
      <t>セジュツ</t>
    </rPh>
    <rPh sb="8" eb="11">
      <t>ネンガッピ</t>
    </rPh>
    <phoneticPr fontId="5"/>
  </si>
  <si>
    <t>療養期間</t>
    <rPh sb="0" eb="2">
      <t>リョウヨウ</t>
    </rPh>
    <rPh sb="2" eb="4">
      <t>キカン</t>
    </rPh>
    <phoneticPr fontId="5"/>
  </si>
  <si>
    <t>から</t>
    <phoneticPr fontId="5"/>
  </si>
  <si>
    <t>まで</t>
    <phoneticPr fontId="5"/>
  </si>
  <si>
    <t>傷病名</t>
    <rPh sb="0" eb="2">
      <t>ショウビョウ</t>
    </rPh>
    <rPh sb="2" eb="3">
      <t>メイ</t>
    </rPh>
    <phoneticPr fontId="5"/>
  </si>
  <si>
    <t>療養区分</t>
    <rPh sb="0" eb="2">
      <t>リョウヨウ</t>
    </rPh>
    <rPh sb="2" eb="4">
      <t>クブン</t>
    </rPh>
    <phoneticPr fontId="5"/>
  </si>
  <si>
    <r>
      <t xml:space="preserve">入院 ・ 外来
</t>
    </r>
    <r>
      <rPr>
        <sz val="6"/>
        <rFont val="ＭＳ 明朝"/>
        <family val="1"/>
        <charset val="128"/>
      </rPr>
      <t>(該当するものを○で囲む。)</t>
    </r>
    <rPh sb="0" eb="2">
      <t>ニュウイン</t>
    </rPh>
    <rPh sb="5" eb="7">
      <t>ガイライ</t>
    </rPh>
    <rPh sb="9" eb="11">
      <t>ガイトウ</t>
    </rPh>
    <rPh sb="18" eb="19">
      <t>カコ</t>
    </rPh>
    <phoneticPr fontId="5"/>
  </si>
  <si>
    <t>療養日数</t>
    <rPh sb="0" eb="2">
      <t>リョウヨウ</t>
    </rPh>
    <rPh sb="2" eb="4">
      <t>ニッスウ</t>
    </rPh>
    <phoneticPr fontId="5"/>
  </si>
  <si>
    <t>※</t>
    <phoneticPr fontId="5"/>
  </si>
  <si>
    <t>日・回</t>
    <rPh sb="0" eb="1">
      <t>ヒ</t>
    </rPh>
    <rPh sb="2" eb="3">
      <t>カイ</t>
    </rPh>
    <phoneticPr fontId="5"/>
  </si>
  <si>
    <t>(いつ，どこで，どのように傷病を負ったかを詳細に記入する。)</t>
    <rPh sb="13" eb="15">
      <t>ショウビョウ</t>
    </rPh>
    <rPh sb="16" eb="17">
      <t>オ</t>
    </rPh>
    <rPh sb="21" eb="23">
      <t>ショウサイ</t>
    </rPh>
    <rPh sb="24" eb="26">
      <t>キニュウ</t>
    </rPh>
    <phoneticPr fontId="5"/>
  </si>
  <si>
    <t>医療機関薬局名及びその住所</t>
    <rPh sb="0" eb="2">
      <t>イリョウ</t>
    </rPh>
    <rPh sb="2" eb="4">
      <t>キカン</t>
    </rPh>
    <rPh sb="4" eb="6">
      <t>ヤッキョク</t>
    </rPh>
    <rPh sb="6" eb="7">
      <t>メイ</t>
    </rPh>
    <rPh sb="7" eb="8">
      <t>オヨ</t>
    </rPh>
    <rPh sb="11" eb="13">
      <t>ジュウショ</t>
    </rPh>
    <phoneticPr fontId="5"/>
  </si>
  <si>
    <t>(名称)</t>
    <rPh sb="1" eb="3">
      <t>メイショウ</t>
    </rPh>
    <phoneticPr fontId="5"/>
  </si>
  <si>
    <t>(住所)</t>
    <rPh sb="1" eb="3">
      <t>ジュウショ</t>
    </rPh>
    <phoneticPr fontId="5"/>
  </si>
  <si>
    <t xml:space="preserve">組合員証等を使用できなかった理由
（該当するものを○で囲む。
</t>
    <phoneticPr fontId="5"/>
  </si>
  <si>
    <t>ア　組合員証等の交付手続中又は不携帯時に療養を受けたため。
イ　医師が治療のため必要と認めたはり，きゅう及びあん摩マッサージの施術を受けたため。
ウ　医師が治療のため必要と認めた関節用装具，コルセット及びサポーター等の治療用装具を購入したため。
エ　輸血のためやむを得ず生血を購入したため。
オ　その他（　　　　　　　　　　　　　　　　　　　　　　　　　　　　　　　　　　　　）</t>
    <phoneticPr fontId="5"/>
  </si>
  <si>
    <t>上記のとおり請求します。</t>
    <rPh sb="0" eb="2">
      <t>ジョウキ</t>
    </rPh>
    <rPh sb="6" eb="8">
      <t>セイキュウ</t>
    </rPh>
    <phoneticPr fontId="5"/>
  </si>
  <si>
    <t>〒</t>
    <phoneticPr fontId="5"/>
  </si>
  <si>
    <t>住所</t>
    <rPh sb="0" eb="2">
      <t>ジュウショ</t>
    </rPh>
    <phoneticPr fontId="5"/>
  </si>
  <si>
    <t>請求者</t>
    <rPh sb="0" eb="3">
      <t>セイキュウシャ</t>
    </rPh>
    <phoneticPr fontId="5"/>
  </si>
  <si>
    <t>(組合員)</t>
    <rPh sb="1" eb="4">
      <t>クミアイイン</t>
    </rPh>
    <phoneticPr fontId="5"/>
  </si>
  <si>
    <t>㊞</t>
    <phoneticPr fontId="5"/>
  </si>
  <si>
    <t xml:space="preserve"> 電話番号(</t>
    <rPh sb="3" eb="5">
      <t>バンゴウ</t>
    </rPh>
    <phoneticPr fontId="5"/>
  </si>
  <si>
    <t>－</t>
    <phoneticPr fontId="5"/>
  </si>
  <si>
    <t>）</t>
    <phoneticPr fontId="5"/>
  </si>
  <si>
    <t>上記の記載事項は，事実と相違ないものと認めます。</t>
    <rPh sb="0" eb="2">
      <t>ジョウキ</t>
    </rPh>
    <rPh sb="3" eb="5">
      <t>キサイ</t>
    </rPh>
    <rPh sb="5" eb="7">
      <t>ジコウ</t>
    </rPh>
    <rPh sb="9" eb="11">
      <t>ジジツ</t>
    </rPh>
    <rPh sb="12" eb="14">
      <t>ソウイ</t>
    </rPh>
    <rPh sb="19" eb="20">
      <t>ミト</t>
    </rPh>
    <phoneticPr fontId="5"/>
  </si>
  <si>
    <t>所属所所在地</t>
    <rPh sb="0" eb="2">
      <t>ショゾク</t>
    </rPh>
    <rPh sb="2" eb="3">
      <t>ショ</t>
    </rPh>
    <rPh sb="3" eb="6">
      <t>ショザイチ</t>
    </rPh>
    <phoneticPr fontId="5"/>
  </si>
  <si>
    <t>所属所長</t>
    <rPh sb="0" eb="2">
      <t>ショゾク</t>
    </rPh>
    <rPh sb="2" eb="3">
      <t>ショ</t>
    </rPh>
    <rPh sb="3" eb="4">
      <t>オサ</t>
    </rPh>
    <phoneticPr fontId="5"/>
  </si>
  <si>
    <t>職　名</t>
    <rPh sb="0" eb="1">
      <t>ショク</t>
    </rPh>
    <rPh sb="2" eb="3">
      <t>メイ</t>
    </rPh>
    <phoneticPr fontId="5"/>
  </si>
  <si>
    <t>校長</t>
    <rPh sb="0" eb="2">
      <t>コウチョウ</t>
    </rPh>
    <phoneticPr fontId="5"/>
  </si>
  <si>
    <t>氏　名</t>
    <rPh sb="0" eb="1">
      <t>シ</t>
    </rPh>
    <rPh sb="2" eb="3">
      <t>メイ</t>
    </rPh>
    <phoneticPr fontId="5"/>
  </si>
  <si>
    <t>印</t>
    <rPh sb="0" eb="1">
      <t>イン</t>
    </rPh>
    <phoneticPr fontId="5"/>
  </si>
  <si>
    <t>電話番号</t>
    <rPh sb="0" eb="2">
      <t>デンワ</t>
    </rPh>
    <rPh sb="2" eb="4">
      <t>バンゴウ</t>
    </rPh>
    <phoneticPr fontId="5"/>
  </si>
  <si>
    <t>（</t>
    <phoneticPr fontId="5"/>
  </si>
  <si>
    <t>）</t>
    <phoneticPr fontId="5"/>
  </si>
  <si>
    <t>注１　※印欄は記入しないでください。</t>
  </si>
  <si>
    <r>
      <t>　２　</t>
    </r>
    <r>
      <rPr>
        <sz val="11"/>
        <rFont val="ＭＳ ゴシック"/>
        <family val="3"/>
        <charset val="128"/>
      </rPr>
      <t>傷病が業務上又は通勤によるものであることが明らかである場合は，療養費等の請求はできません。</t>
    </r>
  </si>
  <si>
    <t>　３　組合員証等を使用できなかった理由により，次の書類を添付してください。</t>
    <phoneticPr fontId="5"/>
  </si>
  <si>
    <t>　　ア　証不携帯等の場合：医療機関等が作成した診療報酬明細書等（レセプト）及び領収書 又は 診療報酬領収済明細書〔整理番号46〕</t>
  </si>
  <si>
    <t>　　イ　はり，きゅう等の施術を受けた場合：保険施術同意書〔整理番号35〕（医師の同意書）及び診療報酬領収済明細書〔整理番号36〕</t>
    <phoneticPr fontId="5"/>
  </si>
  <si>
    <t>　　ウ　治療用装具購入の場合：装具着用の必要を認めた医師の証明書及び装具代金の領収書（処方明細が記載されたもの）</t>
    <phoneticPr fontId="5"/>
  </si>
  <si>
    <t>　　エ　生血購入の場合：生血を必要とする医師の意見書〔整理番号45〕及び生血代金の領収書</t>
    <phoneticPr fontId="5"/>
  </si>
  <si>
    <t>※　上記以外の理由による請求の場合は，共済組合へ問い合わせてください。</t>
  </si>
  <si>
    <t>薩摩　晴歩</t>
    <rPh sb="0" eb="2">
      <t>サツマ</t>
    </rPh>
    <rPh sb="3" eb="4">
      <t>ハ</t>
    </rPh>
    <rPh sb="4" eb="5">
      <t>ホ</t>
    </rPh>
    <phoneticPr fontId="5"/>
  </si>
  <si>
    <t>[整理番号　34]</t>
    <phoneticPr fontId="13"/>
  </si>
  <si>
    <t>〒</t>
    <phoneticPr fontId="13"/>
  </si>
  <si>
    <t>住所</t>
    <rPh sb="0" eb="2">
      <t>ジュウショ</t>
    </rPh>
    <phoneticPr fontId="13"/>
  </si>
  <si>
    <t>鹿児島市加治屋町20番17号</t>
    <phoneticPr fontId="5"/>
  </si>
  <si>
    <t>鹿児島市立病院</t>
    <phoneticPr fontId="13"/>
  </si>
  <si>
    <t>療養費</t>
    <phoneticPr fontId="13"/>
  </si>
  <si>
    <t>家族療養費</t>
    <phoneticPr fontId="13"/>
  </si>
  <si>
    <t>請求書</t>
    <phoneticPr fontId="13"/>
  </si>
  <si>
    <t>ｺｰﾄﾞ</t>
    <phoneticPr fontId="5"/>
  </si>
  <si>
    <t>霧島市立溝辺中学校</t>
  </si>
  <si>
    <t>令和     年     月     日</t>
    <rPh sb="0" eb="2">
      <t>レイワ</t>
    </rPh>
    <rPh sb="7" eb="8">
      <t>トシ</t>
    </rPh>
    <rPh sb="13" eb="14">
      <t>ツキ</t>
    </rPh>
    <rPh sb="19" eb="20">
      <t>ヒ</t>
    </rPh>
    <phoneticPr fontId="5"/>
  </si>
  <si>
    <t>※</t>
    <phoneticPr fontId="13"/>
  </si>
  <si>
    <t>決
定
金
額</t>
    <phoneticPr fontId="13"/>
  </si>
  <si>
    <t>療    養    費
家 族 療 養 費</t>
    <phoneticPr fontId="13"/>
  </si>
  <si>
    <t>高 額 療 養 費</t>
    <rPh sb="0" eb="1">
      <t>コウ</t>
    </rPh>
    <rPh sb="2" eb="3">
      <t>ガク</t>
    </rPh>
    <rPh sb="4" eb="5">
      <t>リョウ</t>
    </rPh>
    <rPh sb="6" eb="7">
      <t>ヨウ</t>
    </rPh>
    <rPh sb="8" eb="9">
      <t>ヒ</t>
    </rPh>
    <phoneticPr fontId="5"/>
  </si>
  <si>
    <t>R3.4改定</t>
    <rPh sb="4" eb="6">
      <t>カイテイ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</si>
</sst>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0;0;"/>
    <numFmt numFmtId="178" formatCode="#,##0_ "/>
  </numFmts>
  <fonts count="36" x14ac:knownFonts="1">
    <font>
      <sz val="11"/>
      <color theme="1"/>
      <name val="ＭＳ Ｐゴシック"/>
      <family val="3"/>
      <charset val="128"/>
      <scheme val="minor"/>
    </font>
    <font>
      <sz val="11"/>
      <name val="ＭＳ ゴシック"/>
      <family val="3"/>
      <charset val="128"/>
    </font>
    <font>
      <sz val="11"/>
      <name val="ＭＳ Ｐゴシック"/>
      <family val="3"/>
      <charset val="128"/>
    </font>
    <font>
      <sz val="6"/>
      <name val="ＭＳ ゴシック"/>
      <family val="3"/>
      <charset val="128"/>
    </font>
    <font>
      <sz val="34"/>
      <color indexed="18"/>
      <name val="ＭＳ Ｐゴシック"/>
      <family val="3"/>
      <charset val="128"/>
    </font>
    <font>
      <sz val="6"/>
      <name val="ＭＳ Ｐゴシック"/>
      <family val="3"/>
      <charset val="128"/>
    </font>
    <font>
      <sz val="11"/>
      <color indexed="18"/>
      <name val="ＭＳ Ｐゴシック"/>
      <family val="3"/>
      <charset val="128"/>
    </font>
    <font>
      <sz val="11"/>
      <color indexed="10"/>
      <name val="ＭＳ Ｐゴシック"/>
      <family val="3"/>
      <charset val="128"/>
    </font>
    <font>
      <sz val="11"/>
      <color indexed="8"/>
      <name val="ＭＳ Ｐゴシック"/>
      <family val="3"/>
      <charset val="128"/>
    </font>
    <font>
      <sz val="11"/>
      <color indexed="41"/>
      <name val="ＭＳ Ｐゴシック"/>
      <family val="3"/>
      <charset val="128"/>
    </font>
    <font>
      <sz val="6"/>
      <name val="ＭＳ Ｐゴシック"/>
      <family val="3"/>
      <charset val="128"/>
    </font>
    <font>
      <sz val="11"/>
      <color indexed="16"/>
      <name val="ＭＳ Ｐゴシック"/>
      <family val="3"/>
      <charset val="128"/>
    </font>
    <font>
      <sz val="12"/>
      <color indexed="18"/>
      <name val="ＭＳ Ｐゴシック"/>
      <family val="3"/>
      <charset val="128"/>
    </font>
    <font>
      <sz val="6"/>
      <name val="ＭＳ Ｐゴシック"/>
      <family val="3"/>
      <charset val="128"/>
      <scheme val="minor"/>
    </font>
    <font>
      <sz val="9"/>
      <color theme="1"/>
      <name val="ＭＳ Ｐゴシック"/>
      <family val="3"/>
      <charset val="128"/>
      <scheme val="minor"/>
    </font>
    <font>
      <sz val="11"/>
      <name val="ＭＳ 明朝"/>
      <family val="1"/>
      <charset val="128"/>
    </font>
    <font>
      <sz val="10"/>
      <name val="ＭＳ 明朝"/>
      <family val="1"/>
      <charset val="128"/>
    </font>
    <font>
      <sz val="11"/>
      <color indexed="10"/>
      <name val="ＭＳ 明朝"/>
      <family val="1"/>
      <charset val="128"/>
    </font>
    <font>
      <sz val="11"/>
      <color rgb="FFFF0000"/>
      <name val="ＭＳ 明朝"/>
      <family val="1"/>
      <charset val="128"/>
    </font>
    <font>
      <b/>
      <sz val="11"/>
      <color indexed="10"/>
      <name val="ＭＳ 明朝"/>
      <family val="1"/>
      <charset val="128"/>
    </font>
    <font>
      <sz val="11"/>
      <color indexed="8"/>
      <name val="ＭＳ 明朝"/>
      <family val="1"/>
      <charset val="128"/>
    </font>
    <font>
      <sz val="9"/>
      <name val="ＭＳ 明朝"/>
      <family val="1"/>
      <charset val="128"/>
    </font>
    <font>
      <sz val="24"/>
      <name val="ＭＳ 明朝"/>
      <family val="1"/>
      <charset val="128"/>
    </font>
    <font>
      <sz val="20"/>
      <name val="ＭＳ 明朝"/>
      <family val="1"/>
      <charset val="128"/>
    </font>
    <font>
      <sz val="8"/>
      <name val="ＭＳ 明朝"/>
      <family val="1"/>
      <charset val="128"/>
    </font>
    <font>
      <b/>
      <sz val="12"/>
      <color rgb="FFFF0000"/>
      <name val="ＭＳ 明朝"/>
      <family val="1"/>
      <charset val="128"/>
    </font>
    <font>
      <sz val="18"/>
      <name val="ＭＳ 明朝"/>
      <family val="1"/>
      <charset val="128"/>
    </font>
    <font>
      <sz val="14"/>
      <name val="ＭＳ 明朝"/>
      <family val="1"/>
      <charset val="128"/>
    </font>
    <font>
      <sz val="16"/>
      <color rgb="FF0000CC"/>
      <name val="ＭＳ 明朝"/>
      <family val="1"/>
      <charset val="128"/>
    </font>
    <font>
      <sz val="12"/>
      <name val="ＭＳ 明朝"/>
      <family val="1"/>
      <charset val="128"/>
    </font>
    <font>
      <sz val="14"/>
      <color rgb="FF0000CC"/>
      <name val="ＭＳ 明朝"/>
      <family val="1"/>
      <charset val="128"/>
    </font>
    <font>
      <sz val="14"/>
      <color rgb="FFFF0000"/>
      <name val="ＭＳ 明朝"/>
      <family val="1"/>
      <charset val="128"/>
    </font>
    <font>
      <sz val="14"/>
      <color indexed="10"/>
      <name val="ＭＳ 明朝"/>
      <family val="1"/>
      <charset val="128"/>
    </font>
    <font>
      <sz val="12"/>
      <color rgb="FF0000CC"/>
      <name val="ＭＳ 明朝"/>
      <family val="1"/>
      <charset val="128"/>
    </font>
    <font>
      <sz val="6"/>
      <name val="ＭＳ 明朝"/>
      <family val="1"/>
      <charset val="128"/>
    </font>
    <font>
      <sz val="14"/>
      <color indexed="8"/>
      <name val="ＭＳ 明朝"/>
      <family val="1"/>
      <charset val="128"/>
    </font>
  </fonts>
  <fills count="10">
    <fill>
      <patternFill patternType="none"/>
    </fill>
    <fill>
      <patternFill patternType="gray125"/>
    </fill>
    <fill>
      <patternFill patternType="solid">
        <fgColor indexed="41"/>
        <bgColor indexed="64"/>
      </patternFill>
    </fill>
    <fill>
      <patternFill patternType="solid">
        <fgColor rgb="FF0000FF"/>
        <bgColor indexed="64"/>
      </patternFill>
    </fill>
    <fill>
      <patternFill patternType="solid">
        <fgColor rgb="FFCCFFFF"/>
        <bgColor indexed="64"/>
      </patternFill>
    </fill>
    <fill>
      <patternFill patternType="solid">
        <fgColor rgb="FFFFFF00"/>
        <bgColor indexed="64"/>
      </patternFill>
    </fill>
    <fill>
      <patternFill patternType="solid">
        <fgColor theme="1"/>
        <bgColor indexed="64"/>
      </patternFill>
    </fill>
    <fill>
      <patternFill patternType="solid">
        <fgColor rgb="FFFF0000"/>
        <bgColor indexed="64"/>
      </patternFill>
    </fill>
    <fill>
      <patternFill patternType="solid">
        <fgColor indexed="43"/>
        <bgColor indexed="64"/>
      </patternFill>
    </fill>
    <fill>
      <patternFill patternType="solid">
        <fgColor indexed="9"/>
        <bgColor indexed="64"/>
      </patternFill>
    </fill>
  </fills>
  <borders count="5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dotted">
        <color indexed="64"/>
      </bottom>
      <diagonal/>
    </border>
    <border>
      <left/>
      <right style="medium">
        <color indexed="64"/>
      </right>
      <top style="thin">
        <color indexed="64"/>
      </top>
      <bottom style="dotted">
        <color indexed="64"/>
      </bottom>
      <diagonal/>
    </border>
    <border>
      <left/>
      <right style="medium">
        <color indexed="64"/>
      </right>
      <top style="dotted">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3">
    <xf numFmtId="0" fontId="0" fillId="0" borderId="0">
      <alignment vertical="center"/>
    </xf>
    <xf numFmtId="0" fontId="1" fillId="0" borderId="0"/>
    <xf numFmtId="0" fontId="2" fillId="0" borderId="0"/>
  </cellStyleXfs>
  <cellXfs count="341">
    <xf numFmtId="0" fontId="0" fillId="0" borderId="0" xfId="0">
      <alignment vertical="center"/>
    </xf>
    <xf numFmtId="0" fontId="0" fillId="3" borderId="0" xfId="0" applyNumberFormat="1" applyFill="1" applyAlignment="1">
      <alignment vertical="center" shrinkToFit="1"/>
    </xf>
    <xf numFmtId="0" fontId="0" fillId="0" borderId="0" xfId="0" applyNumberFormat="1" applyAlignment="1">
      <alignment vertical="center" shrinkToFit="1"/>
    </xf>
    <xf numFmtId="0" fontId="0" fillId="4" borderId="0" xfId="0" applyNumberFormat="1" applyFill="1" applyAlignment="1">
      <alignment vertical="center" shrinkToFit="1"/>
    </xf>
    <xf numFmtId="0" fontId="2" fillId="4" borderId="0" xfId="2" applyNumberFormat="1" applyFont="1" applyFill="1" applyAlignment="1">
      <alignment vertical="center" shrinkToFit="1"/>
    </xf>
    <xf numFmtId="0" fontId="11" fillId="4" borderId="0" xfId="1" applyNumberFormat="1" applyFont="1" applyFill="1" applyAlignment="1">
      <alignment vertical="center" shrinkToFit="1"/>
    </xf>
    <xf numFmtId="0" fontId="6" fillId="4" borderId="0" xfId="2" applyNumberFormat="1" applyFont="1" applyFill="1" applyAlignment="1">
      <alignment vertical="center" shrinkToFit="1"/>
    </xf>
    <xf numFmtId="0" fontId="12" fillId="2" borderId="1" xfId="0" applyFont="1" applyFill="1" applyBorder="1" applyAlignment="1">
      <alignment vertical="center" shrinkToFit="1"/>
    </xf>
    <xf numFmtId="0" fontId="2" fillId="4" borderId="2" xfId="2" applyNumberFormat="1" applyFont="1" applyFill="1" applyBorder="1" applyAlignment="1">
      <alignment vertical="center" shrinkToFit="1"/>
    </xf>
    <xf numFmtId="0" fontId="2" fillId="4" borderId="3" xfId="2" applyNumberFormat="1" applyFont="1" applyFill="1" applyBorder="1" applyAlignment="1">
      <alignment vertical="center" shrinkToFit="1"/>
    </xf>
    <xf numFmtId="0" fontId="6" fillId="4" borderId="4" xfId="2" applyNumberFormat="1" applyFont="1" applyFill="1" applyBorder="1" applyAlignment="1">
      <alignment vertical="center" shrinkToFit="1"/>
    </xf>
    <xf numFmtId="0" fontId="2" fillId="4" borderId="5" xfId="2" applyNumberFormat="1" applyFont="1" applyFill="1" applyBorder="1" applyAlignment="1">
      <alignment vertical="center" shrinkToFit="1"/>
    </xf>
    <xf numFmtId="0" fontId="6" fillId="4" borderId="6" xfId="2" applyNumberFormat="1" applyFont="1" applyFill="1" applyBorder="1" applyAlignment="1">
      <alignment vertical="center" shrinkToFit="1"/>
    </xf>
    <xf numFmtId="0" fontId="6" fillId="4" borderId="7" xfId="2" applyNumberFormat="1" applyFont="1" applyFill="1" applyBorder="1" applyAlignment="1">
      <alignment vertical="center" shrinkToFit="1"/>
    </xf>
    <xf numFmtId="0" fontId="2" fillId="4" borderId="8" xfId="2" applyNumberFormat="1" applyFont="1" applyFill="1" applyBorder="1" applyAlignment="1">
      <alignment vertical="center" shrinkToFit="1"/>
    </xf>
    <xf numFmtId="0" fontId="6" fillId="4" borderId="9" xfId="2" applyNumberFormat="1" applyFont="1" applyFill="1" applyBorder="1" applyAlignment="1">
      <alignment vertical="center" shrinkToFit="1"/>
    </xf>
    <xf numFmtId="0" fontId="6" fillId="4" borderId="0" xfId="2" applyNumberFormat="1" applyFont="1" applyFill="1" applyBorder="1" applyAlignment="1">
      <alignment vertical="center" shrinkToFit="1"/>
    </xf>
    <xf numFmtId="0" fontId="2" fillId="4" borderId="10" xfId="2" applyNumberFormat="1" applyFont="1" applyFill="1" applyBorder="1" applyAlignment="1">
      <alignment vertical="center" shrinkToFit="1"/>
    </xf>
    <xf numFmtId="0" fontId="14" fillId="0" borderId="0" xfId="0" applyFont="1" applyAlignment="1"/>
    <xf numFmtId="0" fontId="6" fillId="4" borderId="10" xfId="2" applyNumberFormat="1" applyFont="1" applyFill="1" applyBorder="1" applyAlignment="1">
      <alignment vertical="center" shrinkToFit="1"/>
    </xf>
    <xf numFmtId="3" fontId="6" fillId="4" borderId="10" xfId="2" applyNumberFormat="1" applyFont="1" applyFill="1" applyBorder="1" applyAlignment="1">
      <alignment vertical="center" shrinkToFit="1"/>
    </xf>
    <xf numFmtId="3" fontId="6" fillId="4" borderId="8" xfId="2" applyNumberFormat="1" applyFont="1" applyFill="1" applyBorder="1" applyAlignment="1">
      <alignment vertical="center" shrinkToFit="1"/>
    </xf>
    <xf numFmtId="0" fontId="15" fillId="0" borderId="0" xfId="0" applyFont="1" applyAlignment="1">
      <alignment vertical="center"/>
    </xf>
    <xf numFmtId="0" fontId="15" fillId="0" borderId="0" xfId="0" applyFont="1" applyBorder="1" applyAlignment="1">
      <alignment vertical="center"/>
    </xf>
    <xf numFmtId="0" fontId="20" fillId="0" borderId="0" xfId="0" applyFont="1" applyBorder="1" applyAlignment="1" applyProtection="1">
      <alignment horizontal="left" vertical="center"/>
      <protection locked="0"/>
    </xf>
    <xf numFmtId="0" fontId="21" fillId="0" borderId="0" xfId="0" applyFont="1" applyAlignment="1">
      <alignment horizontal="center" vertical="center"/>
    </xf>
    <xf numFmtId="0" fontId="22" fillId="0" borderId="0" xfId="0" applyFont="1" applyAlignment="1">
      <alignment vertical="center"/>
    </xf>
    <xf numFmtId="0" fontId="22" fillId="0" borderId="0" xfId="0" applyFont="1" applyAlignment="1">
      <alignment horizontal="center" vertical="center"/>
    </xf>
    <xf numFmtId="0" fontId="24" fillId="0" borderId="0" xfId="0" applyFont="1" applyAlignment="1">
      <alignment horizontal="center" vertical="center"/>
    </xf>
    <xf numFmtId="0" fontId="15" fillId="0" borderId="0" xfId="0" applyFont="1" applyBorder="1" applyAlignment="1">
      <alignment horizontal="center" vertical="center"/>
    </xf>
    <xf numFmtId="177" fontId="27" fillId="0" borderId="11" xfId="0" applyNumberFormat="1" applyFont="1" applyBorder="1" applyAlignment="1">
      <alignment vertical="center"/>
    </xf>
    <xf numFmtId="177" fontId="27" fillId="0" borderId="4" xfId="0" applyNumberFormat="1" applyFont="1" applyBorder="1" applyAlignment="1">
      <alignment vertical="center"/>
    </xf>
    <xf numFmtId="177" fontId="22" fillId="0" borderId="4" xfId="0" applyNumberFormat="1" applyFont="1" applyBorder="1" applyAlignment="1">
      <alignment vertical="center"/>
    </xf>
    <xf numFmtId="177" fontId="27" fillId="0" borderId="6" xfId="0" applyNumberFormat="1" applyFont="1" applyBorder="1" applyAlignment="1">
      <alignment vertical="center"/>
    </xf>
    <xf numFmtId="177" fontId="27" fillId="0" borderId="7" xfId="0" applyNumberFormat="1" applyFont="1" applyBorder="1" applyAlignment="1">
      <alignment vertical="center"/>
    </xf>
    <xf numFmtId="177" fontId="22" fillId="0" borderId="7" xfId="0" applyNumberFormat="1" applyFont="1" applyBorder="1" applyAlignment="1">
      <alignment vertical="center"/>
    </xf>
    <xf numFmtId="0" fontId="27" fillId="0" borderId="0" xfId="0" applyFont="1" applyBorder="1" applyAlignment="1">
      <alignment vertical="center"/>
    </xf>
    <xf numFmtId="0" fontId="15" fillId="0" borderId="0" xfId="0" applyFont="1" applyAlignment="1">
      <alignment horizontal="center" vertical="center"/>
    </xf>
    <xf numFmtId="0" fontId="15" fillId="0" borderId="6" xfId="0" applyFont="1" applyBorder="1" applyAlignment="1">
      <alignment horizontal="center" vertical="center"/>
    </xf>
    <xf numFmtId="0" fontId="15" fillId="0" borderId="8" xfId="0" applyFont="1" applyBorder="1" applyAlignment="1">
      <alignment horizontal="center" vertical="center"/>
    </xf>
    <xf numFmtId="177" fontId="26" fillId="0" borderId="0" xfId="0" applyNumberFormat="1" applyFont="1" applyAlignment="1">
      <alignment horizontal="center" vertical="center"/>
    </xf>
    <xf numFmtId="177" fontId="26" fillId="0" borderId="0" xfId="0" applyNumberFormat="1" applyFont="1" applyBorder="1" applyAlignment="1">
      <alignment horizontal="center" vertical="center"/>
    </xf>
    <xf numFmtId="177" fontId="27" fillId="0" borderId="0" xfId="0" applyNumberFormat="1" applyFont="1" applyBorder="1" applyAlignment="1">
      <alignment horizontal="center" vertical="center"/>
    </xf>
    <xf numFmtId="177" fontId="27" fillId="0" borderId="0" xfId="0" applyNumberFormat="1" applyFont="1" applyBorder="1" applyAlignment="1">
      <alignment vertical="center"/>
    </xf>
    <xf numFmtId="177" fontId="22" fillId="0" borderId="0" xfId="0" applyNumberFormat="1" applyFont="1" applyBorder="1" applyAlignment="1">
      <alignment vertical="center"/>
    </xf>
    <xf numFmtId="0" fontId="15" fillId="0" borderId="25" xfId="0" applyFont="1" applyBorder="1" applyAlignment="1">
      <alignment vertical="center"/>
    </xf>
    <xf numFmtId="0" fontId="15" fillId="0" borderId="6" xfId="0" applyFont="1" applyBorder="1" applyAlignment="1">
      <alignment vertical="center"/>
    </xf>
    <xf numFmtId="0" fontId="15" fillId="0" borderId="11" xfId="0" applyFont="1" applyBorder="1" applyAlignment="1">
      <alignment vertical="center"/>
    </xf>
    <xf numFmtId="0" fontId="15" fillId="0" borderId="5" xfId="0" applyFont="1" applyBorder="1" applyAlignment="1">
      <alignment vertical="center"/>
    </xf>
    <xf numFmtId="0" fontId="15" fillId="0" borderId="8" xfId="0" applyFont="1" applyBorder="1" applyAlignment="1">
      <alignment vertical="center"/>
    </xf>
    <xf numFmtId="0" fontId="15" fillId="0" borderId="4" xfId="0" applyFont="1" applyBorder="1" applyAlignment="1">
      <alignment vertical="center"/>
    </xf>
    <xf numFmtId="0" fontId="15" fillId="0" borderId="19" xfId="0" applyFont="1" applyBorder="1" applyAlignment="1">
      <alignment vertical="center"/>
    </xf>
    <xf numFmtId="0" fontId="21" fillId="0" borderId="0" xfId="0" applyFont="1" applyBorder="1" applyAlignment="1">
      <alignment horizontal="center" vertical="center"/>
    </xf>
    <xf numFmtId="0" fontId="15" fillId="0" borderId="21" xfId="0" applyFont="1" applyBorder="1" applyAlignment="1">
      <alignment vertical="center"/>
    </xf>
    <xf numFmtId="0" fontId="32" fillId="0" borderId="0" xfId="0" applyFont="1" applyBorder="1" applyAlignment="1">
      <alignment horizontal="center" vertical="center"/>
    </xf>
    <xf numFmtId="0" fontId="32" fillId="0" borderId="0" xfId="0" quotePrefix="1" applyFont="1" applyBorder="1" applyAlignment="1">
      <alignment horizontal="center" vertical="center"/>
    </xf>
    <xf numFmtId="0" fontId="15" fillId="0" borderId="31" xfId="0" applyFont="1" applyBorder="1" applyAlignment="1">
      <alignment vertical="center"/>
    </xf>
    <xf numFmtId="0" fontId="15" fillId="0" borderId="7" xfId="0" applyFont="1" applyBorder="1" applyAlignment="1">
      <alignment vertical="center"/>
    </xf>
    <xf numFmtId="0" fontId="15" fillId="0" borderId="9" xfId="0" applyFont="1" applyBorder="1" applyAlignment="1">
      <alignment vertical="center"/>
    </xf>
    <xf numFmtId="0" fontId="15" fillId="0" borderId="36" xfId="0" applyFont="1" applyBorder="1" applyAlignment="1">
      <alignment vertical="center"/>
    </xf>
    <xf numFmtId="0" fontId="15" fillId="0" borderId="13" xfId="0" applyFont="1" applyBorder="1" applyAlignment="1">
      <alignment horizontal="center" vertical="center"/>
    </xf>
    <xf numFmtId="0" fontId="15" fillId="0" borderId="14" xfId="0" applyFont="1" applyBorder="1" applyAlignment="1">
      <alignment horizontal="center" vertical="center"/>
    </xf>
    <xf numFmtId="0" fontId="15" fillId="0" borderId="14" xfId="0" applyFont="1" applyBorder="1" applyAlignment="1">
      <alignment vertical="center"/>
    </xf>
    <xf numFmtId="0" fontId="15" fillId="0" borderId="15" xfId="0" applyFont="1" applyBorder="1" applyAlignment="1">
      <alignment vertical="center"/>
    </xf>
    <xf numFmtId="177" fontId="15" fillId="0" borderId="20" xfId="0" applyNumberFormat="1" applyFont="1" applyBorder="1" applyAlignment="1">
      <alignment horizontal="center" vertical="center"/>
    </xf>
    <xf numFmtId="177" fontId="27" fillId="0" borderId="0" xfId="0" applyNumberFormat="1" applyFont="1" applyBorder="1" applyAlignment="1">
      <alignment horizontal="left" vertical="center" shrinkToFit="1"/>
    </xf>
    <xf numFmtId="0" fontId="15" fillId="0" borderId="0" xfId="0" applyFont="1" applyBorder="1" applyAlignment="1">
      <alignment vertical="center" shrinkToFit="1"/>
    </xf>
    <xf numFmtId="177" fontId="15" fillId="0" borderId="0" xfId="0" applyNumberFormat="1" applyFont="1" applyBorder="1" applyAlignment="1">
      <alignment horizontal="center" vertical="center" shrinkToFit="1"/>
    </xf>
    <xf numFmtId="177" fontId="27" fillId="0" borderId="0" xfId="0" applyNumberFormat="1" applyFont="1" applyBorder="1" applyAlignment="1">
      <alignment horizontal="center" vertical="center" shrinkToFit="1"/>
    </xf>
    <xf numFmtId="177" fontId="27" fillId="0" borderId="0" xfId="0" quotePrefix="1" applyNumberFormat="1" applyFont="1" applyBorder="1" applyAlignment="1">
      <alignment horizontal="center" vertical="center" shrinkToFit="1"/>
    </xf>
    <xf numFmtId="177" fontId="29" fillId="0" borderId="0" xfId="0" quotePrefix="1" applyNumberFormat="1" applyFont="1" applyBorder="1" applyAlignment="1">
      <alignment horizontal="center" vertical="center" shrinkToFit="1"/>
    </xf>
    <xf numFmtId="0" fontId="15" fillId="9" borderId="0" xfId="0" applyFont="1" applyFill="1" applyAlignment="1">
      <alignment vertical="center"/>
    </xf>
    <xf numFmtId="177" fontId="15" fillId="0" borderId="39" xfId="0" applyNumberFormat="1" applyFont="1" applyBorder="1" applyAlignment="1">
      <alignment horizontal="center" vertical="center"/>
    </xf>
    <xf numFmtId="177" fontId="15" fillId="0" borderId="37" xfId="0" applyNumberFormat="1" applyFont="1" applyBorder="1" applyAlignment="1">
      <alignment horizontal="center" vertical="center" shrinkToFit="1"/>
    </xf>
    <xf numFmtId="0" fontId="15" fillId="0" borderId="37" xfId="0" applyFont="1" applyBorder="1" applyAlignment="1">
      <alignment vertical="center" shrinkToFit="1"/>
    </xf>
    <xf numFmtId="0" fontId="15" fillId="0" borderId="40" xfId="0" applyFont="1" applyBorder="1" applyAlignment="1">
      <alignment vertical="center"/>
    </xf>
    <xf numFmtId="177" fontId="15" fillId="0" borderId="13" xfId="0" applyNumberFormat="1" applyFont="1" applyBorder="1" applyAlignment="1">
      <alignment horizontal="center" vertical="center"/>
    </xf>
    <xf numFmtId="177" fontId="15" fillId="0" borderId="14" xfId="0" applyNumberFormat="1" applyFont="1" applyBorder="1" applyAlignment="1">
      <alignment horizontal="center" vertical="center" shrinkToFit="1"/>
    </xf>
    <xf numFmtId="0" fontId="15" fillId="0" borderId="14" xfId="0" applyFont="1" applyBorder="1" applyAlignment="1">
      <alignment vertical="center" shrinkToFit="1"/>
    </xf>
    <xf numFmtId="177" fontId="15" fillId="0" borderId="14" xfId="0" quotePrefix="1" applyNumberFormat="1" applyFont="1" applyBorder="1" applyAlignment="1">
      <alignment horizontal="center" vertical="center" shrinkToFit="1"/>
    </xf>
    <xf numFmtId="0" fontId="15" fillId="0" borderId="20" xfId="0" applyFont="1" applyBorder="1" applyAlignment="1">
      <alignment vertical="center"/>
    </xf>
    <xf numFmtId="0" fontId="29" fillId="0" borderId="0" xfId="0" applyFont="1" applyBorder="1" applyAlignment="1">
      <alignment horizontal="left" vertical="center" shrinkToFit="1"/>
    </xf>
    <xf numFmtId="0" fontId="15" fillId="0" borderId="12" xfId="0" applyFont="1" applyBorder="1" applyAlignment="1">
      <alignment horizontal="center" vertical="center" shrinkToFit="1"/>
    </xf>
    <xf numFmtId="0" fontId="29" fillId="0" borderId="37" xfId="0" applyFont="1" applyBorder="1" applyAlignment="1">
      <alignment horizontal="center" vertical="center" shrinkToFit="1"/>
    </xf>
    <xf numFmtId="0" fontId="15" fillId="0" borderId="0" xfId="0" applyFont="1" applyAlignment="1">
      <alignment vertical="center" shrinkToFit="1"/>
    </xf>
    <xf numFmtId="176" fontId="17" fillId="0" borderId="0" xfId="0" applyNumberFormat="1" applyFont="1" applyBorder="1" applyAlignment="1">
      <alignment horizontal="center" vertical="center"/>
    </xf>
    <xf numFmtId="0" fontId="15" fillId="0" borderId="14" xfId="0" applyFont="1" applyBorder="1" applyAlignment="1">
      <alignment horizontal="center" vertical="center"/>
    </xf>
    <xf numFmtId="0" fontId="15" fillId="0" borderId="15" xfId="0" applyFont="1" applyBorder="1" applyAlignment="1">
      <alignment horizontal="center" vertical="center"/>
    </xf>
    <xf numFmtId="0" fontId="15" fillId="0" borderId="0" xfId="0" applyFont="1" applyBorder="1" applyAlignment="1">
      <alignment horizontal="center" vertical="center"/>
    </xf>
    <xf numFmtId="0" fontId="15" fillId="0" borderId="21" xfId="0" applyFont="1" applyBorder="1" applyAlignment="1">
      <alignment horizontal="center" vertical="center"/>
    </xf>
    <xf numFmtId="0" fontId="22" fillId="0" borderId="13" xfId="0" applyFont="1" applyBorder="1" applyAlignment="1">
      <alignment horizontal="center" vertical="center"/>
    </xf>
    <xf numFmtId="0" fontId="15" fillId="0" borderId="20" xfId="0" applyFont="1" applyBorder="1" applyAlignment="1">
      <alignment horizontal="center" vertical="center"/>
    </xf>
    <xf numFmtId="0" fontId="15" fillId="0" borderId="39" xfId="0" applyFont="1" applyBorder="1" applyAlignment="1">
      <alignment horizontal="center" vertical="center"/>
    </xf>
    <xf numFmtId="0" fontId="15" fillId="0" borderId="37" xfId="0" applyFont="1" applyBorder="1" applyAlignment="1">
      <alignment horizontal="center" vertical="center"/>
    </xf>
    <xf numFmtId="0" fontId="15" fillId="0" borderId="40" xfId="0" applyFont="1" applyBorder="1" applyAlignment="1">
      <alignment horizontal="center" vertical="center"/>
    </xf>
    <xf numFmtId="49" fontId="6" fillId="4" borderId="0" xfId="2" applyNumberFormat="1" applyFont="1" applyFill="1" applyAlignment="1">
      <alignment horizontal="left" vertical="center" shrinkToFit="1"/>
    </xf>
    <xf numFmtId="0" fontId="6" fillId="4" borderId="0" xfId="2" applyNumberFormat="1" applyFont="1" applyFill="1" applyAlignment="1">
      <alignment horizontal="left" vertical="center" shrinkToFit="1"/>
    </xf>
    <xf numFmtId="14" fontId="2" fillId="4" borderId="0" xfId="2" applyNumberFormat="1" applyFont="1" applyFill="1" applyAlignment="1">
      <alignment horizontal="right" vertical="center" shrinkToFit="1"/>
    </xf>
    <xf numFmtId="0" fontId="2" fillId="4" borderId="0" xfId="2" applyNumberFormat="1" applyFont="1" applyFill="1" applyAlignment="1">
      <alignment horizontal="right" vertical="center" shrinkToFit="1"/>
    </xf>
    <xf numFmtId="0" fontId="6" fillId="4" borderId="4" xfId="2" applyNumberFormat="1" applyFont="1" applyFill="1" applyBorder="1" applyAlignment="1">
      <alignment horizontal="center" vertical="center" shrinkToFit="1"/>
    </xf>
    <xf numFmtId="0" fontId="6" fillId="4" borderId="5" xfId="2" applyNumberFormat="1" applyFont="1" applyFill="1" applyBorder="1" applyAlignment="1">
      <alignment horizontal="center" vertical="center" shrinkToFit="1"/>
    </xf>
    <xf numFmtId="0" fontId="8" fillId="4" borderId="0" xfId="2" applyNumberFormat="1" applyFont="1" applyFill="1" applyAlignment="1">
      <alignment horizontal="left" vertical="center" shrinkToFit="1"/>
    </xf>
    <xf numFmtId="0" fontId="8" fillId="4" borderId="0" xfId="2" applyNumberFormat="1" applyFont="1" applyFill="1" applyAlignment="1">
      <alignment horizontal="right" vertical="center" shrinkToFit="1"/>
    </xf>
    <xf numFmtId="0" fontId="6" fillId="4" borderId="0" xfId="2" applyNumberFormat="1" applyFont="1" applyFill="1" applyBorder="1" applyAlignment="1">
      <alignment horizontal="left" vertical="center" shrinkToFit="1"/>
    </xf>
    <xf numFmtId="0" fontId="6" fillId="4" borderId="10" xfId="2" applyNumberFormat="1" applyFont="1" applyFill="1" applyBorder="1" applyAlignment="1">
      <alignment horizontal="left" vertical="center" shrinkToFit="1"/>
    </xf>
    <xf numFmtId="0" fontId="7" fillId="4" borderId="0" xfId="2" applyNumberFormat="1" applyFont="1" applyFill="1" applyAlignment="1">
      <alignment horizontal="center" vertical="center" shrinkToFit="1"/>
    </xf>
    <xf numFmtId="0" fontId="6" fillId="4" borderId="11" xfId="2" applyNumberFormat="1" applyFont="1" applyFill="1" applyBorder="1" applyAlignment="1">
      <alignment horizontal="left" vertical="center" shrinkToFit="1"/>
    </xf>
    <xf numFmtId="0" fontId="6" fillId="4" borderId="4" xfId="2" applyNumberFormat="1" applyFont="1" applyFill="1" applyBorder="1" applyAlignment="1">
      <alignment horizontal="left" vertical="center" shrinkToFit="1"/>
    </xf>
    <xf numFmtId="0" fontId="0" fillId="5" borderId="1" xfId="0" applyNumberFormat="1" applyFill="1" applyBorder="1" applyAlignment="1">
      <alignment horizontal="center" vertical="center" shrinkToFit="1"/>
    </xf>
    <xf numFmtId="0" fontId="0" fillId="5" borderId="3" xfId="0" applyNumberFormat="1" applyFill="1" applyBorder="1" applyAlignment="1">
      <alignment horizontal="center" vertical="center" shrinkToFit="1"/>
    </xf>
    <xf numFmtId="0" fontId="0" fillId="6" borderId="1" xfId="0" applyNumberFormat="1" applyFill="1" applyBorder="1" applyAlignment="1">
      <alignment horizontal="center" vertical="center" shrinkToFit="1"/>
    </xf>
    <xf numFmtId="0" fontId="0" fillId="6" borderId="2" xfId="0" applyNumberFormat="1" applyFill="1" applyBorder="1" applyAlignment="1">
      <alignment horizontal="center" vertical="center" shrinkToFit="1"/>
    </xf>
    <xf numFmtId="0" fontId="0" fillId="6" borderId="3" xfId="0" applyNumberFormat="1" applyFill="1" applyBorder="1" applyAlignment="1">
      <alignment horizontal="center" vertical="center" shrinkToFit="1"/>
    </xf>
    <xf numFmtId="0" fontId="0" fillId="7" borderId="1" xfId="0" applyNumberFormat="1" applyFill="1" applyBorder="1" applyAlignment="1">
      <alignment horizontal="center" vertical="center" shrinkToFit="1"/>
    </xf>
    <xf numFmtId="0" fontId="0" fillId="7" borderId="2" xfId="0" applyNumberFormat="1" applyFill="1" applyBorder="1" applyAlignment="1">
      <alignment horizontal="center" vertical="center" shrinkToFit="1"/>
    </xf>
    <xf numFmtId="0" fontId="0" fillId="7" borderId="3" xfId="0" applyNumberFormat="1" applyFill="1" applyBorder="1" applyAlignment="1">
      <alignment horizontal="center" vertical="center" shrinkToFit="1"/>
    </xf>
    <xf numFmtId="0" fontId="4" fillId="4" borderId="0" xfId="2" applyNumberFormat="1" applyFont="1" applyFill="1" applyAlignment="1">
      <alignment horizontal="left" vertical="center" shrinkToFit="1"/>
    </xf>
    <xf numFmtId="0" fontId="9" fillId="4" borderId="0" xfId="2" applyNumberFormat="1" applyFont="1" applyFill="1" applyAlignment="1">
      <alignment horizontal="center" vertical="center" shrinkToFit="1"/>
    </xf>
    <xf numFmtId="0" fontId="6" fillId="4" borderId="9" xfId="2" applyNumberFormat="1" applyFont="1" applyFill="1" applyBorder="1" applyAlignment="1">
      <alignment horizontal="left" vertical="center" shrinkToFit="1"/>
    </xf>
    <xf numFmtId="0" fontId="15" fillId="0" borderId="1" xfId="0"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20" fillId="0" borderId="1" xfId="0" applyFont="1" applyBorder="1" applyAlignment="1" applyProtection="1">
      <alignment horizontal="center" vertical="center"/>
      <protection locked="0"/>
    </xf>
    <xf numFmtId="0" fontId="20" fillId="0" borderId="2" xfId="0" applyFont="1" applyBorder="1" applyAlignment="1" applyProtection="1">
      <alignment horizontal="center" vertical="center"/>
      <protection locked="0"/>
    </xf>
    <xf numFmtId="0" fontId="20" fillId="0" borderId="3" xfId="0" applyFont="1" applyBorder="1" applyAlignment="1" applyProtection="1">
      <alignment horizontal="center" vertical="center"/>
      <protection locked="0"/>
    </xf>
    <xf numFmtId="0" fontId="15" fillId="0" borderId="11" xfId="0" applyFont="1" applyBorder="1" applyAlignment="1">
      <alignment horizontal="center" vertical="center"/>
    </xf>
    <xf numFmtId="0" fontId="15" fillId="0" borderId="5" xfId="0" applyFont="1" applyBorder="1" applyAlignment="1">
      <alignment horizontal="center" vertical="center"/>
    </xf>
    <xf numFmtId="0" fontId="15" fillId="0" borderId="4" xfId="0" applyFont="1" applyBorder="1" applyAlignment="1">
      <alignment horizontal="center" vertical="center"/>
    </xf>
    <xf numFmtId="0" fontId="15" fillId="0" borderId="1" xfId="0" applyFont="1" applyBorder="1" applyAlignment="1">
      <alignment horizontal="left" vertical="center"/>
    </xf>
    <xf numFmtId="0" fontId="15" fillId="0" borderId="2" xfId="0" applyFont="1" applyBorder="1" applyAlignment="1">
      <alignment horizontal="left" vertical="center"/>
    </xf>
    <xf numFmtId="0" fontId="15" fillId="0" borderId="3" xfId="0" applyFont="1" applyBorder="1" applyAlignment="1">
      <alignment horizontal="left" vertical="center"/>
    </xf>
    <xf numFmtId="0" fontId="15" fillId="0" borderId="0" xfId="0" applyFont="1" applyAlignment="1">
      <alignment horizontal="left" vertical="center" shrinkToFit="1"/>
    </xf>
    <xf numFmtId="0" fontId="29" fillId="0" borderId="0" xfId="0" applyFont="1" applyBorder="1" applyAlignment="1">
      <alignment horizontal="left" vertical="center" shrinkToFit="1"/>
    </xf>
    <xf numFmtId="177" fontId="29" fillId="0" borderId="0" xfId="0" applyNumberFormat="1" applyFont="1" applyBorder="1" applyAlignment="1">
      <alignment horizontal="left" vertical="center" shrinkToFit="1"/>
    </xf>
    <xf numFmtId="49" fontId="27" fillId="0" borderId="0" xfId="0" applyNumberFormat="1" applyFont="1" applyBorder="1" applyAlignment="1">
      <alignment horizontal="left" vertical="center" shrinkToFit="1"/>
    </xf>
    <xf numFmtId="0" fontId="27" fillId="0" borderId="0" xfId="0" applyFont="1" applyBorder="1" applyAlignment="1">
      <alignment horizontal="left" vertical="center" shrinkToFit="1"/>
    </xf>
    <xf numFmtId="177" fontId="15" fillId="0" borderId="0" xfId="0" applyNumberFormat="1" applyFont="1" applyBorder="1" applyAlignment="1">
      <alignment horizontal="center" vertical="center" shrinkToFit="1"/>
    </xf>
    <xf numFmtId="0" fontId="15" fillId="0" borderId="0" xfId="0" applyFont="1" applyBorder="1" applyAlignment="1">
      <alignment horizontal="center" vertical="center" shrinkToFit="1"/>
    </xf>
    <xf numFmtId="0" fontId="35" fillId="0" borderId="0" xfId="0" applyFont="1" applyBorder="1" applyAlignment="1" applyProtection="1">
      <alignment horizontal="left" vertical="center" shrinkToFit="1"/>
      <protection locked="0"/>
    </xf>
    <xf numFmtId="0" fontId="15" fillId="0" borderId="0" xfId="0" applyFont="1" applyBorder="1" applyAlignment="1">
      <alignment horizontal="left" vertical="center" shrinkToFit="1"/>
    </xf>
    <xf numFmtId="49" fontId="27" fillId="0" borderId="0" xfId="0" applyNumberFormat="1" applyFont="1" applyBorder="1" applyAlignment="1">
      <alignment horizontal="center" vertical="center" shrinkToFit="1"/>
    </xf>
    <xf numFmtId="177" fontId="29" fillId="0" borderId="0" xfId="0" applyNumberFormat="1" applyFont="1" applyBorder="1" applyAlignment="1">
      <alignment horizontal="center" vertical="center" shrinkToFit="1"/>
    </xf>
    <xf numFmtId="0" fontId="35" fillId="0" borderId="0" xfId="0" applyFont="1" applyBorder="1" applyAlignment="1" applyProtection="1">
      <alignment horizontal="center" vertical="center" shrinkToFit="1"/>
      <protection locked="0"/>
    </xf>
    <xf numFmtId="0" fontId="15" fillId="0" borderId="18" xfId="0" applyFont="1" applyBorder="1" applyAlignment="1">
      <alignment horizontal="left" vertical="center" wrapText="1"/>
    </xf>
    <xf numFmtId="0" fontId="15" fillId="0" borderId="4" xfId="0" applyFont="1" applyBorder="1" applyAlignment="1">
      <alignment horizontal="left" vertical="center" wrapText="1"/>
    </xf>
    <xf numFmtId="0" fontId="15" fillId="0" borderId="5" xfId="0" applyFont="1" applyBorder="1" applyAlignment="1">
      <alignment horizontal="left" vertical="center" wrapText="1"/>
    </xf>
    <xf numFmtId="0" fontId="15" fillId="0" borderId="20" xfId="0" applyFont="1" applyBorder="1" applyAlignment="1">
      <alignment horizontal="left" vertical="center" wrapText="1"/>
    </xf>
    <xf numFmtId="0" fontId="15" fillId="0" borderId="0" xfId="0" applyFont="1" applyBorder="1" applyAlignment="1">
      <alignment horizontal="left" vertical="center" wrapText="1"/>
    </xf>
    <xf numFmtId="0" fontId="15" fillId="0" borderId="10" xfId="0" applyFont="1" applyBorder="1" applyAlignment="1">
      <alignment horizontal="left" vertical="center" wrapText="1"/>
    </xf>
    <xf numFmtId="0" fontId="15" fillId="0" borderId="39" xfId="0" applyFont="1" applyBorder="1" applyAlignment="1">
      <alignment horizontal="left" vertical="center" wrapText="1"/>
    </xf>
    <xf numFmtId="0" fontId="15" fillId="0" borderId="37" xfId="0" applyFont="1" applyBorder="1" applyAlignment="1">
      <alignment horizontal="left" vertical="center" wrapText="1"/>
    </xf>
    <xf numFmtId="0" fontId="15" fillId="0" borderId="38" xfId="0" applyFont="1" applyBorder="1" applyAlignment="1">
      <alignment horizontal="left" vertical="center" wrapText="1"/>
    </xf>
    <xf numFmtId="0" fontId="15" fillId="0" borderId="4" xfId="0" applyFont="1" applyBorder="1" applyAlignment="1">
      <alignment horizontal="left" vertical="center"/>
    </xf>
    <xf numFmtId="0" fontId="15" fillId="0" borderId="19" xfId="0" applyFont="1" applyBorder="1" applyAlignment="1">
      <alignment horizontal="left" vertical="center"/>
    </xf>
    <xf numFmtId="0" fontId="15" fillId="0" borderId="0" xfId="0" applyFont="1" applyBorder="1" applyAlignment="1">
      <alignment horizontal="left" vertical="center"/>
    </xf>
    <xf numFmtId="0" fontId="15" fillId="0" borderId="21" xfId="0" applyFont="1" applyBorder="1" applyAlignment="1">
      <alignment horizontal="left" vertical="center"/>
    </xf>
    <xf numFmtId="0" fontId="15" fillId="0" borderId="37" xfId="0" applyFont="1" applyBorder="1" applyAlignment="1">
      <alignment horizontal="left" vertical="center"/>
    </xf>
    <xf numFmtId="0" fontId="15" fillId="0" borderId="40" xfId="0" applyFont="1" applyBorder="1" applyAlignment="1">
      <alignment horizontal="left" vertical="center"/>
    </xf>
    <xf numFmtId="0" fontId="15" fillId="0" borderId="18" xfId="0" applyFont="1" applyBorder="1" applyAlignment="1">
      <alignment horizontal="distributed" vertical="center" wrapText="1"/>
    </xf>
    <xf numFmtId="0" fontId="15" fillId="0" borderId="4" xfId="0" applyFont="1" applyBorder="1" applyAlignment="1">
      <alignment horizontal="distributed" vertical="center" wrapText="1"/>
    </xf>
    <xf numFmtId="0" fontId="15" fillId="0" borderId="5" xfId="0" applyFont="1" applyBorder="1" applyAlignment="1">
      <alignment horizontal="distributed" vertical="center" wrapText="1"/>
    </xf>
    <xf numFmtId="0" fontId="15" fillId="0" borderId="16" xfId="0" applyFont="1" applyBorder="1" applyAlignment="1">
      <alignment horizontal="distributed" vertical="center" wrapText="1"/>
    </xf>
    <xf numFmtId="0" fontId="15" fillId="0" borderId="7" xfId="0" applyFont="1" applyBorder="1" applyAlignment="1">
      <alignment horizontal="distributed" vertical="center" wrapText="1"/>
    </xf>
    <xf numFmtId="0" fontId="15" fillId="0" borderId="8" xfId="0" applyFont="1" applyBorder="1" applyAlignment="1">
      <alignment horizontal="distributed" vertical="center" wrapText="1"/>
    </xf>
    <xf numFmtId="0" fontId="29" fillId="0" borderId="11" xfId="0" applyFont="1" applyBorder="1" applyAlignment="1">
      <alignment horizontal="left" vertical="center" wrapText="1"/>
    </xf>
    <xf numFmtId="0" fontId="29" fillId="0" borderId="4" xfId="0" applyFont="1" applyBorder="1" applyAlignment="1">
      <alignment horizontal="left" vertical="center" wrapText="1"/>
    </xf>
    <xf numFmtId="0" fontId="29" fillId="0" borderId="19" xfId="0" applyFont="1" applyBorder="1" applyAlignment="1">
      <alignment horizontal="left" vertical="center" wrapText="1"/>
    </xf>
    <xf numFmtId="0" fontId="21" fillId="0" borderId="6" xfId="0" applyFont="1" applyBorder="1" applyAlignment="1">
      <alignment horizontal="left" vertical="center"/>
    </xf>
    <xf numFmtId="0" fontId="21" fillId="0" borderId="7" xfId="0" applyFont="1" applyBorder="1" applyAlignment="1">
      <alignment horizontal="left" vertical="center"/>
    </xf>
    <xf numFmtId="0" fontId="21" fillId="0" borderId="17" xfId="0" applyFont="1" applyBorder="1" applyAlignment="1">
      <alignment horizontal="left" vertical="center"/>
    </xf>
    <xf numFmtId="0" fontId="15" fillId="0" borderId="18"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1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41" xfId="0" applyFont="1" applyBorder="1" applyAlignment="1">
      <alignment horizontal="center" vertical="center"/>
    </xf>
    <xf numFmtId="0" fontId="15" fillId="0" borderId="31" xfId="0" applyFont="1" applyBorder="1" applyAlignment="1">
      <alignment horizontal="center" vertical="center"/>
    </xf>
    <xf numFmtId="0" fontId="18" fillId="0" borderId="31" xfId="0" applyFont="1" applyBorder="1" applyAlignment="1">
      <alignment horizontal="left" vertical="center"/>
    </xf>
    <xf numFmtId="0" fontId="18" fillId="0" borderId="42" xfId="0" applyFont="1" applyBorder="1" applyAlignment="1">
      <alignment horizontal="left"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18" fillId="0" borderId="28" xfId="0" applyFont="1" applyBorder="1" applyAlignment="1">
      <alignment horizontal="left" vertical="center"/>
    </xf>
    <xf numFmtId="0" fontId="18" fillId="0" borderId="43" xfId="0" applyFont="1" applyBorder="1" applyAlignment="1">
      <alignment horizontal="left" vertical="center"/>
    </xf>
    <xf numFmtId="58" fontId="31" fillId="0" borderId="7" xfId="0" applyNumberFormat="1" applyFont="1" applyBorder="1" applyAlignment="1">
      <alignment horizontal="right" vertical="center"/>
    </xf>
    <xf numFmtId="0" fontId="15" fillId="0" borderId="7" xfId="0" applyFont="1" applyBorder="1" applyAlignment="1">
      <alignment horizontal="left" vertical="center"/>
    </xf>
    <xf numFmtId="0" fontId="15" fillId="0" borderId="17" xfId="0" applyFont="1" applyBorder="1" applyAlignment="1">
      <alignment horizontal="left" vertical="center"/>
    </xf>
    <xf numFmtId="0" fontId="33" fillId="0" borderId="4" xfId="0" applyFont="1" applyBorder="1" applyAlignment="1">
      <alignment horizontal="left" vertical="center"/>
    </xf>
    <xf numFmtId="0" fontId="33" fillId="0" borderId="5" xfId="0" applyFont="1" applyBorder="1" applyAlignment="1">
      <alignment horizontal="left" vertical="center"/>
    </xf>
    <xf numFmtId="0" fontId="33" fillId="0" borderId="7" xfId="0" applyFont="1" applyBorder="1" applyAlignment="1">
      <alignment horizontal="left" vertical="center"/>
    </xf>
    <xf numFmtId="0" fontId="33" fillId="0" borderId="8" xfId="0" applyFont="1" applyBorder="1" applyAlignment="1">
      <alignment horizontal="left" vertical="center"/>
    </xf>
    <xf numFmtId="0" fontId="15" fillId="0" borderId="11" xfId="0" applyFont="1" applyBorder="1" applyAlignment="1">
      <alignment horizontal="distributed" vertical="center"/>
    </xf>
    <xf numFmtId="0" fontId="15" fillId="0" borderId="4" xfId="0" applyFont="1" applyBorder="1" applyAlignment="1">
      <alignment horizontal="distributed" vertical="center"/>
    </xf>
    <xf numFmtId="0" fontId="15" fillId="0" borderId="5" xfId="0" applyFont="1" applyBorder="1" applyAlignment="1">
      <alignment horizontal="distributed" vertical="center"/>
    </xf>
    <xf numFmtId="0" fontId="15" fillId="0" borderId="6" xfId="0" applyFont="1" applyBorder="1" applyAlignment="1">
      <alignment horizontal="distributed" vertical="center"/>
    </xf>
    <xf numFmtId="0" fontId="15" fillId="0" borderId="7" xfId="0" applyFont="1" applyBorder="1" applyAlignment="1">
      <alignment horizontal="distributed" vertical="center"/>
    </xf>
    <xf numFmtId="0" fontId="15" fillId="0" borderId="8" xfId="0" applyFont="1" applyBorder="1" applyAlignment="1">
      <alignment horizontal="distributed" vertical="center"/>
    </xf>
    <xf numFmtId="0" fontId="15" fillId="0" borderId="11" xfId="0" applyFont="1" applyBorder="1" applyAlignment="1">
      <alignment horizontal="center" vertical="center" wrapText="1"/>
    </xf>
    <xf numFmtId="0" fontId="15" fillId="0" borderId="6" xfId="0" applyFont="1" applyBorder="1" applyAlignment="1">
      <alignment horizontal="center" vertical="center" wrapText="1"/>
    </xf>
    <xf numFmtId="0" fontId="16" fillId="0" borderId="7" xfId="0" applyFont="1" applyBorder="1" applyAlignment="1">
      <alignment horizontal="right" vertical="center"/>
    </xf>
    <xf numFmtId="0" fontId="16" fillId="0" borderId="17" xfId="0" applyFont="1" applyBorder="1" applyAlignment="1">
      <alignment horizontal="right" vertical="center"/>
    </xf>
    <xf numFmtId="178" fontId="31" fillId="0" borderId="11" xfId="0" applyNumberFormat="1" applyFont="1" applyBorder="1" applyAlignment="1">
      <alignment horizontal="right" vertical="center"/>
    </xf>
    <xf numFmtId="178" fontId="31" fillId="0" borderId="4" xfId="0" applyNumberFormat="1" applyFont="1" applyBorder="1" applyAlignment="1">
      <alignment horizontal="right" vertical="center"/>
    </xf>
    <xf numFmtId="178" fontId="31" fillId="0" borderId="5" xfId="0" applyNumberFormat="1" applyFont="1" applyBorder="1" applyAlignment="1">
      <alignment horizontal="right" vertical="center"/>
    </xf>
    <xf numFmtId="178" fontId="31" fillId="0" borderId="6" xfId="0" applyNumberFormat="1" applyFont="1" applyBorder="1" applyAlignment="1">
      <alignment horizontal="right" vertical="center"/>
    </xf>
    <xf numFmtId="178" fontId="31" fillId="0" borderId="7" xfId="0" applyNumberFormat="1" applyFont="1" applyBorder="1" applyAlignment="1">
      <alignment horizontal="right" vertical="center"/>
    </xf>
    <xf numFmtId="178" fontId="31" fillId="0" borderId="8" xfId="0" applyNumberFormat="1" applyFont="1" applyBorder="1" applyAlignment="1">
      <alignment horizontal="right" vertical="center"/>
    </xf>
    <xf numFmtId="0" fontId="15" fillId="0" borderId="9" xfId="0" applyFont="1" applyBorder="1" applyAlignment="1">
      <alignment horizontal="center" vertical="center"/>
    </xf>
    <xf numFmtId="0" fontId="15" fillId="0" borderId="0" xfId="0" applyFont="1" applyBorder="1" applyAlignment="1">
      <alignment horizontal="center" vertical="center"/>
    </xf>
    <xf numFmtId="58" fontId="31" fillId="0" borderId="4" xfId="0" applyNumberFormat="1" applyFont="1" applyBorder="1" applyAlignment="1">
      <alignment horizontal="left" vertical="center"/>
    </xf>
    <xf numFmtId="58" fontId="31" fillId="0" borderId="5" xfId="0" applyNumberFormat="1" applyFont="1" applyBorder="1" applyAlignment="1">
      <alignment horizontal="left" vertical="center"/>
    </xf>
    <xf numFmtId="58" fontId="31" fillId="0" borderId="7" xfId="0" applyNumberFormat="1" applyFont="1" applyBorder="1" applyAlignment="1">
      <alignment horizontal="left" vertical="center"/>
    </xf>
    <xf numFmtId="58" fontId="31" fillId="0" borderId="8" xfId="0" applyNumberFormat="1" applyFont="1" applyBorder="1" applyAlignment="1">
      <alignment horizontal="left" vertical="center"/>
    </xf>
    <xf numFmtId="58" fontId="31" fillId="0" borderId="4" xfId="0" applyNumberFormat="1" applyFont="1" applyBorder="1" applyAlignment="1">
      <alignment horizontal="right" vertical="center"/>
    </xf>
    <xf numFmtId="0" fontId="28" fillId="0" borderId="14" xfId="0" applyFont="1" applyBorder="1" applyAlignment="1">
      <alignment horizontal="center" vertical="center"/>
    </xf>
    <xf numFmtId="0" fontId="28" fillId="0" borderId="0" xfId="0" applyFont="1" applyBorder="1" applyAlignment="1">
      <alignment horizontal="center" vertical="center"/>
    </xf>
    <xf numFmtId="0" fontId="28" fillId="0" borderId="7" xfId="0" applyFont="1" applyBorder="1" applyAlignment="1">
      <alignment horizontal="center" vertical="center"/>
    </xf>
    <xf numFmtId="0" fontId="15" fillId="0" borderId="14" xfId="0" applyFont="1" applyBorder="1" applyAlignment="1">
      <alignment horizontal="center" vertical="center"/>
    </xf>
    <xf numFmtId="0" fontId="15" fillId="0" borderId="15" xfId="0" applyFont="1" applyBorder="1" applyAlignment="1">
      <alignment horizontal="center" vertical="center"/>
    </xf>
    <xf numFmtId="0" fontId="15" fillId="0" borderId="21" xfId="0" applyFont="1" applyBorder="1" applyAlignment="1">
      <alignment horizontal="center" vertical="center"/>
    </xf>
    <xf numFmtId="0" fontId="15" fillId="0" borderId="17" xfId="0" applyFont="1" applyBorder="1" applyAlignment="1">
      <alignment horizontal="center" vertical="center"/>
    </xf>
    <xf numFmtId="0" fontId="27" fillId="0" borderId="4" xfId="0" applyFont="1" applyBorder="1" applyAlignment="1">
      <alignment horizontal="center" vertical="center"/>
    </xf>
    <xf numFmtId="0" fontId="27" fillId="0" borderId="7" xfId="0" applyFont="1" applyBorder="1" applyAlignment="1">
      <alignment horizontal="center" vertical="center"/>
    </xf>
    <xf numFmtId="0" fontId="30" fillId="0" borderId="11" xfId="0" applyFont="1" applyBorder="1" applyAlignment="1">
      <alignment horizontal="center" vertical="center"/>
    </xf>
    <xf numFmtId="0" fontId="30" fillId="0" borderId="4" xfId="0" applyFont="1" applyBorder="1" applyAlignment="1">
      <alignment horizontal="center" vertical="center"/>
    </xf>
    <xf numFmtId="0" fontId="30" fillId="0" borderId="5" xfId="0" applyFont="1" applyBorder="1" applyAlignment="1">
      <alignment horizontal="center" vertical="center"/>
    </xf>
    <xf numFmtId="0" fontId="30" fillId="0" borderId="6" xfId="0" applyFont="1" applyBorder="1" applyAlignment="1">
      <alignment horizontal="center" vertical="center"/>
    </xf>
    <xf numFmtId="0" fontId="30" fillId="0" borderId="7" xfId="0" applyFont="1" applyBorder="1" applyAlignment="1">
      <alignment horizontal="center" vertical="center"/>
    </xf>
    <xf numFmtId="0" fontId="30" fillId="0" borderId="8" xfId="0" applyFont="1" applyBorder="1" applyAlignment="1">
      <alignment horizontal="center" vertical="center"/>
    </xf>
    <xf numFmtId="0" fontId="26" fillId="0" borderId="33" xfId="0" applyFont="1" applyBorder="1" applyAlignment="1">
      <alignment horizontal="center" vertical="center"/>
    </xf>
    <xf numFmtId="0" fontId="26" fillId="0" borderId="34" xfId="0" applyFont="1" applyBorder="1" applyAlignment="1">
      <alignment horizontal="center" vertical="center"/>
    </xf>
    <xf numFmtId="0" fontId="26" fillId="0" borderId="35" xfId="0" applyFont="1" applyBorder="1" applyAlignment="1">
      <alignment horizontal="center" vertical="center"/>
    </xf>
    <xf numFmtId="0" fontId="15" fillId="0" borderId="13" xfId="0" applyFont="1" applyBorder="1" applyAlignment="1">
      <alignment horizontal="center" vertical="center" textRotation="255"/>
    </xf>
    <xf numFmtId="0" fontId="15" fillId="0" borderId="26" xfId="0" applyFont="1" applyBorder="1" applyAlignment="1">
      <alignment horizontal="center" vertical="center" textRotation="255"/>
    </xf>
    <xf numFmtId="0" fontId="15" fillId="0" borderId="20" xfId="0" applyFont="1" applyBorder="1" applyAlignment="1">
      <alignment horizontal="center" vertical="center" textRotation="255"/>
    </xf>
    <xf numFmtId="0" fontId="15" fillId="0" borderId="10" xfId="0" applyFont="1" applyBorder="1" applyAlignment="1">
      <alignment horizontal="center" vertical="center" textRotation="255"/>
    </xf>
    <xf numFmtId="0" fontId="15" fillId="0" borderId="16" xfId="0" applyFont="1" applyBorder="1" applyAlignment="1">
      <alignment horizontal="center" vertical="center" textRotation="255"/>
    </xf>
    <xf numFmtId="0" fontId="15" fillId="0" borderId="8" xfId="0" applyFont="1" applyBorder="1" applyAlignment="1">
      <alignment horizontal="center" vertical="center" textRotation="255"/>
    </xf>
    <xf numFmtId="0" fontId="15" fillId="0" borderId="25" xfId="0" applyFont="1" applyBorder="1" applyAlignment="1">
      <alignment horizontal="distributed" vertical="center"/>
    </xf>
    <xf numFmtId="0" fontId="15" fillId="0" borderId="14" xfId="0" applyFont="1" applyBorder="1" applyAlignment="1">
      <alignment horizontal="distributed" vertical="center"/>
    </xf>
    <xf numFmtId="0" fontId="15" fillId="0" borderId="26" xfId="0" applyFont="1" applyBorder="1" applyAlignment="1">
      <alignment horizontal="distributed" vertical="center"/>
    </xf>
    <xf numFmtId="0" fontId="28" fillId="0" borderId="14" xfId="0" applyFont="1" applyBorder="1" applyAlignment="1">
      <alignment horizontal="left" vertical="center"/>
    </xf>
    <xf numFmtId="0" fontId="28" fillId="0" borderId="26" xfId="0" applyFont="1" applyBorder="1" applyAlignment="1">
      <alignment horizontal="left" vertical="center"/>
    </xf>
    <xf numFmtId="0" fontId="28" fillId="0" borderId="7" xfId="0" applyFont="1" applyBorder="1" applyAlignment="1">
      <alignment horizontal="left" vertical="center"/>
    </xf>
    <xf numFmtId="0" fontId="28" fillId="0" borderId="8" xfId="0" applyFont="1" applyBorder="1" applyAlignment="1">
      <alignment horizontal="left" vertical="center"/>
    </xf>
    <xf numFmtId="0" fontId="27" fillId="0" borderId="25" xfId="0" applyFont="1" applyBorder="1" applyAlignment="1">
      <alignment horizontal="center" vertical="center" wrapText="1"/>
    </xf>
    <xf numFmtId="0" fontId="27" fillId="0" borderId="14" xfId="0" applyFont="1" applyBorder="1" applyAlignment="1">
      <alignment horizontal="center" vertical="center"/>
    </xf>
    <xf numFmtId="0" fontId="27" fillId="0" borderId="26" xfId="0" applyFont="1" applyBorder="1" applyAlignment="1">
      <alignment horizontal="center" vertical="center"/>
    </xf>
    <xf numFmtId="0" fontId="27" fillId="0" borderId="9" xfId="0" applyFont="1" applyBorder="1" applyAlignment="1">
      <alignment horizontal="center" vertical="center"/>
    </xf>
    <xf numFmtId="0" fontId="27" fillId="0" borderId="0" xfId="0" applyFont="1" applyBorder="1" applyAlignment="1">
      <alignment horizontal="center" vertical="center"/>
    </xf>
    <xf numFmtId="0" fontId="27" fillId="0" borderId="10" xfId="0" applyFont="1" applyBorder="1" applyAlignment="1">
      <alignment horizontal="center" vertical="center"/>
    </xf>
    <xf numFmtId="0" fontId="27" fillId="0" borderId="6" xfId="0" applyFont="1" applyBorder="1" applyAlignment="1">
      <alignment horizontal="center" vertical="center"/>
    </xf>
    <xf numFmtId="0" fontId="27" fillId="0" borderId="8" xfId="0" applyFont="1" applyBorder="1" applyAlignment="1">
      <alignment horizontal="center" vertical="center"/>
    </xf>
    <xf numFmtId="0" fontId="15" fillId="0" borderId="25" xfId="0" applyFont="1" applyBorder="1" applyAlignment="1">
      <alignment horizontal="center" vertical="center"/>
    </xf>
    <xf numFmtId="0" fontId="27" fillId="0" borderId="11" xfId="0" applyFont="1" applyBorder="1" applyAlignment="1">
      <alignment horizontal="center" vertical="center"/>
    </xf>
    <xf numFmtId="0" fontId="27" fillId="0" borderId="5" xfId="0" applyFont="1" applyBorder="1" applyAlignment="1">
      <alignment horizontal="center" vertical="center"/>
    </xf>
    <xf numFmtId="0" fontId="27" fillId="0" borderId="36" xfId="0" applyFont="1" applyBorder="1" applyAlignment="1">
      <alignment horizontal="center" vertical="center"/>
    </xf>
    <xf numFmtId="0" fontId="27" fillId="0" borderId="37" xfId="0" applyFont="1" applyBorder="1" applyAlignment="1">
      <alignment horizontal="center" vertical="center"/>
    </xf>
    <xf numFmtId="0" fontId="27" fillId="0" borderId="38" xfId="0" applyFont="1" applyBorder="1" applyAlignment="1">
      <alignment horizontal="center" vertical="center"/>
    </xf>
    <xf numFmtId="0" fontId="29" fillId="0" borderId="30" xfId="0" applyFont="1" applyBorder="1" applyAlignment="1">
      <alignment horizontal="center" vertical="center"/>
    </xf>
    <xf numFmtId="0" fontId="29" fillId="0" borderId="31" xfId="0" applyFont="1" applyBorder="1" applyAlignment="1">
      <alignment horizontal="center" vertical="center"/>
    </xf>
    <xf numFmtId="0" fontId="29" fillId="0" borderId="32" xfId="0" applyFont="1" applyBorder="1" applyAlignment="1">
      <alignment horizontal="center" vertical="center"/>
    </xf>
    <xf numFmtId="177" fontId="27" fillId="0" borderId="12" xfId="0" applyNumberFormat="1" applyFont="1" applyBorder="1" applyAlignment="1">
      <alignment horizontal="center" vertical="center"/>
    </xf>
    <xf numFmtId="177" fontId="27" fillId="0" borderId="4" xfId="0" applyNumberFormat="1" applyFont="1" applyBorder="1" applyAlignment="1">
      <alignment horizontal="center" vertical="center"/>
    </xf>
    <xf numFmtId="177" fontId="27" fillId="0" borderId="5" xfId="0" applyNumberFormat="1" applyFont="1" applyBorder="1" applyAlignment="1">
      <alignment horizontal="center" vertical="center"/>
    </xf>
    <xf numFmtId="177" fontId="27" fillId="0" borderId="7" xfId="0" applyNumberFormat="1" applyFont="1" applyBorder="1" applyAlignment="1">
      <alignment horizontal="center" vertical="center"/>
    </xf>
    <xf numFmtId="177" fontId="27" fillId="0" borderId="8" xfId="0" applyNumberFormat="1" applyFont="1" applyBorder="1" applyAlignment="1">
      <alignment horizontal="center" vertical="center"/>
    </xf>
    <xf numFmtId="0" fontId="15" fillId="0" borderId="45" xfId="0" applyFont="1" applyBorder="1" applyAlignment="1">
      <alignment horizontal="center" vertical="center" shrinkToFit="1"/>
    </xf>
    <xf numFmtId="0" fontId="15" fillId="0" borderId="46" xfId="0" applyFont="1" applyBorder="1" applyAlignment="1">
      <alignment horizontal="center" vertical="center" shrinkToFit="1"/>
    </xf>
    <xf numFmtId="0" fontId="28" fillId="0" borderId="18" xfId="0" applyFont="1" applyBorder="1" applyAlignment="1">
      <alignment horizontal="left" vertical="top" wrapText="1"/>
    </xf>
    <xf numFmtId="0" fontId="28" fillId="0" borderId="4" xfId="0" applyFont="1" applyBorder="1" applyAlignment="1">
      <alignment horizontal="left" vertical="top" wrapText="1"/>
    </xf>
    <xf numFmtId="0" fontId="28" fillId="0" borderId="19" xfId="0" applyFont="1" applyBorder="1" applyAlignment="1">
      <alignment horizontal="left" vertical="top" wrapText="1"/>
    </xf>
    <xf numFmtId="0" fontId="28" fillId="0" borderId="20" xfId="0" applyFont="1" applyBorder="1" applyAlignment="1">
      <alignment horizontal="left" vertical="top" wrapText="1"/>
    </xf>
    <xf numFmtId="0" fontId="28" fillId="0" borderId="0" xfId="0" applyFont="1" applyBorder="1" applyAlignment="1">
      <alignment horizontal="left" vertical="top" wrapText="1"/>
    </xf>
    <xf numFmtId="0" fontId="28" fillId="0" borderId="21" xfId="0" applyFont="1" applyBorder="1" applyAlignment="1">
      <alignment horizontal="left" vertical="top" wrapText="1"/>
    </xf>
    <xf numFmtId="0" fontId="28" fillId="0" borderId="39" xfId="0" applyFont="1" applyBorder="1" applyAlignment="1">
      <alignment horizontal="left" vertical="top" wrapText="1"/>
    </xf>
    <xf numFmtId="0" fontId="28" fillId="0" borderId="37" xfId="0" applyFont="1" applyBorder="1" applyAlignment="1">
      <alignment horizontal="left" vertical="top" wrapText="1"/>
    </xf>
    <xf numFmtId="0" fontId="28" fillId="0" borderId="40" xfId="0" applyFont="1" applyBorder="1" applyAlignment="1">
      <alignment horizontal="left" vertical="top" wrapText="1"/>
    </xf>
    <xf numFmtId="0" fontId="29" fillId="0" borderId="12" xfId="0" applyFont="1" applyBorder="1" applyAlignment="1">
      <alignment horizontal="center" vertical="center" wrapText="1"/>
    </xf>
    <xf numFmtId="0" fontId="29" fillId="0" borderId="12" xfId="0" applyFont="1" applyBorder="1" applyAlignment="1">
      <alignment horizontal="center" vertical="center"/>
    </xf>
    <xf numFmtId="0" fontId="15" fillId="0" borderId="22" xfId="0" applyFont="1" applyBorder="1" applyAlignment="1">
      <alignment horizontal="center" vertical="center"/>
    </xf>
    <xf numFmtId="0" fontId="15" fillId="0" borderId="23" xfId="0" applyFont="1" applyBorder="1" applyAlignment="1">
      <alignment horizontal="center" vertical="center"/>
    </xf>
    <xf numFmtId="0" fontId="15" fillId="0" borderId="24" xfId="0" applyFont="1" applyBorder="1" applyAlignment="1">
      <alignment horizontal="center" vertical="center"/>
    </xf>
    <xf numFmtId="0" fontId="15" fillId="0" borderId="25" xfId="0" applyFont="1" applyBorder="1" applyAlignment="1">
      <alignment horizontal="center" vertical="center" shrinkToFit="1"/>
    </xf>
    <xf numFmtId="0" fontId="15" fillId="0" borderId="14" xfId="0" applyFont="1" applyBorder="1" applyAlignment="1">
      <alignment horizontal="center" vertical="center" shrinkToFit="1"/>
    </xf>
    <xf numFmtId="0" fontId="15" fillId="0" borderId="26" xfId="0" applyFont="1" applyBorder="1" applyAlignment="1">
      <alignment horizontal="center" vertical="center" shrinkToFit="1"/>
    </xf>
    <xf numFmtId="0" fontId="27" fillId="0" borderId="25" xfId="0" applyFont="1" applyBorder="1" applyAlignment="1">
      <alignment horizontal="center" vertical="center"/>
    </xf>
    <xf numFmtId="0" fontId="29" fillId="0" borderId="9" xfId="0" applyFont="1" applyBorder="1" applyAlignment="1">
      <alignment horizontal="center" vertical="center"/>
    </xf>
    <xf numFmtId="0" fontId="29" fillId="0" borderId="0" xfId="0" applyFont="1" applyBorder="1" applyAlignment="1">
      <alignment horizontal="center" vertical="center"/>
    </xf>
    <xf numFmtId="0" fontId="29" fillId="0" borderId="21" xfId="0" applyFont="1" applyBorder="1" applyAlignment="1">
      <alignment horizontal="center" vertical="center"/>
    </xf>
    <xf numFmtId="0" fontId="29" fillId="0" borderId="6" xfId="0" applyFont="1" applyBorder="1" applyAlignment="1">
      <alignment horizontal="center" vertical="center"/>
    </xf>
    <xf numFmtId="0" fontId="29" fillId="0" borderId="7" xfId="0" applyFont="1" applyBorder="1" applyAlignment="1">
      <alignment horizontal="center" vertical="center"/>
    </xf>
    <xf numFmtId="0" fontId="29" fillId="0" borderId="17" xfId="0" applyFont="1" applyBorder="1" applyAlignment="1">
      <alignment horizontal="center" vertical="center"/>
    </xf>
    <xf numFmtId="0" fontId="15" fillId="0" borderId="27" xfId="0" applyFont="1" applyBorder="1" applyAlignment="1">
      <alignment horizontal="center" vertical="center"/>
    </xf>
    <xf numFmtId="0" fontId="15" fillId="0" borderId="28" xfId="0" applyFont="1" applyBorder="1" applyAlignment="1">
      <alignment horizontal="center" vertical="center"/>
    </xf>
    <xf numFmtId="0" fontId="15" fillId="0" borderId="29" xfId="0" applyFont="1" applyBorder="1" applyAlignment="1">
      <alignment horizontal="center" vertical="center"/>
    </xf>
    <xf numFmtId="0" fontId="15" fillId="0" borderId="13" xfId="0" applyFont="1" applyBorder="1" applyAlignment="1">
      <alignment horizontal="center" vertical="center" shrinkToFit="1"/>
    </xf>
    <xf numFmtId="0" fontId="15" fillId="0" borderId="20" xfId="0" applyFont="1" applyBorder="1" applyAlignment="1">
      <alignment horizontal="center" vertical="center" shrinkToFit="1"/>
    </xf>
    <xf numFmtId="0" fontId="15" fillId="0" borderId="39" xfId="0" applyFont="1" applyBorder="1" applyAlignment="1">
      <alignment horizontal="center" vertical="center" shrinkToFit="1"/>
    </xf>
    <xf numFmtId="0" fontId="15" fillId="0" borderId="37" xfId="0" applyFont="1" applyBorder="1" applyAlignment="1">
      <alignment horizontal="center" vertical="center" shrinkToFit="1"/>
    </xf>
    <xf numFmtId="176" fontId="17" fillId="4" borderId="1" xfId="0" applyNumberFormat="1" applyFont="1" applyFill="1" applyBorder="1" applyAlignment="1">
      <alignment horizontal="center" vertical="center"/>
    </xf>
    <xf numFmtId="176" fontId="17" fillId="4" borderId="2" xfId="0" applyNumberFormat="1" applyFont="1" applyFill="1" applyBorder="1" applyAlignment="1">
      <alignment horizontal="center" vertical="center"/>
    </xf>
    <xf numFmtId="176" fontId="17" fillId="4" borderId="3" xfId="0" applyNumberFormat="1" applyFont="1" applyFill="1" applyBorder="1" applyAlignment="1">
      <alignment horizontal="center" vertical="center"/>
    </xf>
    <xf numFmtId="0" fontId="23" fillId="0" borderId="0" xfId="0" applyFont="1" applyAlignment="1">
      <alignment horizontal="distributed" vertical="center"/>
    </xf>
    <xf numFmtId="0" fontId="22" fillId="0" borderId="0" xfId="0" applyFont="1" applyAlignment="1">
      <alignment horizontal="center" vertical="center"/>
    </xf>
    <xf numFmtId="0" fontId="15" fillId="0" borderId="47" xfId="0" applyFont="1" applyBorder="1" applyAlignment="1">
      <alignment horizontal="center" vertical="center"/>
    </xf>
    <xf numFmtId="0" fontId="15" fillId="0" borderId="48" xfId="0" applyFont="1" applyBorder="1" applyAlignment="1">
      <alignment horizontal="center" vertical="center"/>
    </xf>
    <xf numFmtId="0" fontId="15" fillId="0" borderId="49" xfId="0" applyFont="1" applyBorder="1" applyAlignment="1">
      <alignment horizontal="center" vertical="center"/>
    </xf>
    <xf numFmtId="0" fontId="25" fillId="0" borderId="13" xfId="0" applyFont="1" applyBorder="1" applyAlignment="1">
      <alignment horizontal="left" vertical="center" wrapText="1"/>
    </xf>
    <xf numFmtId="0" fontId="25" fillId="0" borderId="14" xfId="0" applyFont="1" applyBorder="1" applyAlignment="1">
      <alignment horizontal="left" vertical="center" wrapText="1"/>
    </xf>
    <xf numFmtId="0" fontId="25" fillId="0" borderId="15" xfId="0" applyFont="1" applyBorder="1" applyAlignment="1">
      <alignment horizontal="left" vertical="center" wrapText="1"/>
    </xf>
    <xf numFmtId="0" fontId="25" fillId="0" borderId="16" xfId="0" applyFont="1" applyBorder="1" applyAlignment="1">
      <alignment horizontal="left" vertical="center" wrapText="1"/>
    </xf>
    <xf numFmtId="0" fontId="25" fillId="0" borderId="7" xfId="0" applyFont="1" applyBorder="1" applyAlignment="1">
      <alignment horizontal="left" vertical="center" wrapText="1"/>
    </xf>
    <xf numFmtId="0" fontId="25" fillId="0" borderId="17" xfId="0" applyFont="1" applyBorder="1" applyAlignment="1">
      <alignment horizontal="left" vertical="center" wrapText="1"/>
    </xf>
    <xf numFmtId="0" fontId="18" fillId="4" borderId="44" xfId="0" applyFont="1" applyFill="1" applyBorder="1" applyAlignment="1">
      <alignment horizontal="left" vertical="center"/>
    </xf>
    <xf numFmtId="0" fontId="18" fillId="4" borderId="12" xfId="0" applyFont="1" applyFill="1" applyBorder="1" applyAlignment="1">
      <alignment horizontal="left" vertical="center"/>
    </xf>
    <xf numFmtId="0" fontId="19" fillId="2" borderId="12" xfId="0" applyFont="1" applyFill="1" applyBorder="1" applyAlignment="1">
      <alignment horizontal="center" vertical="center"/>
    </xf>
    <xf numFmtId="0" fontId="17" fillId="4" borderId="1" xfId="0" applyFont="1" applyFill="1" applyBorder="1" applyAlignment="1">
      <alignment horizontal="center" vertical="center"/>
    </xf>
    <xf numFmtId="0" fontId="17" fillId="4" borderId="2" xfId="0" applyFont="1" applyFill="1" applyBorder="1" applyAlignment="1">
      <alignment horizontal="center" vertical="center"/>
    </xf>
    <xf numFmtId="0" fontId="17" fillId="4" borderId="3" xfId="0" applyFont="1" applyFill="1" applyBorder="1" applyAlignment="1">
      <alignment horizontal="center" vertical="center"/>
    </xf>
    <xf numFmtId="0" fontId="15" fillId="0" borderId="12" xfId="0" applyFont="1" applyBorder="1" applyAlignment="1">
      <alignment horizontal="center" vertical="center"/>
    </xf>
    <xf numFmtId="0" fontId="17" fillId="4" borderId="12" xfId="0" quotePrefix="1" applyFont="1" applyFill="1" applyBorder="1" applyAlignment="1">
      <alignment horizontal="center" vertical="center"/>
    </xf>
    <xf numFmtId="0" fontId="17" fillId="4" borderId="12" xfId="0" applyFont="1" applyFill="1" applyBorder="1" applyAlignment="1">
      <alignment horizontal="center" vertical="center"/>
    </xf>
    <xf numFmtId="0" fontId="16" fillId="8" borderId="12" xfId="0" applyFont="1" applyFill="1" applyBorder="1" applyAlignment="1">
      <alignment horizontal="center" vertical="center"/>
    </xf>
    <xf numFmtId="0" fontId="17" fillId="4" borderId="1" xfId="0" applyNumberFormat="1" applyFont="1" applyFill="1" applyBorder="1" applyAlignment="1">
      <alignment horizontal="center" vertical="center"/>
    </xf>
    <xf numFmtId="0" fontId="17" fillId="4" borderId="2" xfId="0" applyNumberFormat="1" applyFont="1" applyFill="1" applyBorder="1" applyAlignment="1">
      <alignment horizontal="center" vertical="center"/>
    </xf>
    <xf numFmtId="0" fontId="17" fillId="4" borderId="3" xfId="0" applyNumberFormat="1" applyFont="1" applyFill="1" applyBorder="1" applyAlignment="1">
      <alignment horizontal="center" vertical="center"/>
    </xf>
    <xf numFmtId="177" fontId="26" fillId="0" borderId="11" xfId="0" applyNumberFormat="1" applyFont="1" applyBorder="1" applyAlignment="1">
      <alignment horizontal="center" vertical="center"/>
    </xf>
    <xf numFmtId="177" fontId="26" fillId="0" borderId="5" xfId="0" applyNumberFormat="1" applyFont="1" applyBorder="1" applyAlignment="1">
      <alignment horizontal="center" vertical="center"/>
    </xf>
    <xf numFmtId="177" fontId="27" fillId="0" borderId="11" xfId="0" applyNumberFormat="1" applyFont="1" applyBorder="1" applyAlignment="1">
      <alignment horizontal="center" vertical="center" wrapText="1"/>
    </xf>
    <xf numFmtId="177" fontId="27" fillId="0" borderId="9" xfId="0" applyNumberFormat="1" applyFont="1" applyBorder="1" applyAlignment="1">
      <alignment horizontal="center" vertical="center"/>
    </xf>
    <xf numFmtId="177" fontId="27" fillId="0" borderId="10" xfId="0" applyNumberFormat="1" applyFont="1" applyBorder="1" applyAlignment="1">
      <alignment horizontal="center" vertical="center"/>
    </xf>
    <xf numFmtId="177" fontId="27" fillId="0" borderId="6" xfId="0" applyNumberFormat="1" applyFont="1" applyBorder="1" applyAlignment="1">
      <alignment horizontal="center" vertical="center"/>
    </xf>
    <xf numFmtId="177" fontId="29" fillId="0" borderId="12" xfId="0" applyNumberFormat="1" applyFont="1" applyBorder="1" applyAlignment="1">
      <alignment horizontal="center" vertical="center" wrapText="1"/>
    </xf>
    <xf numFmtId="177" fontId="29" fillId="0" borderId="12" xfId="0" applyNumberFormat="1" applyFont="1" applyBorder="1" applyAlignment="1">
      <alignment horizontal="center" vertical="center"/>
    </xf>
    <xf numFmtId="177" fontId="26" fillId="0" borderId="4" xfId="0" applyNumberFormat="1" applyFont="1" applyBorder="1" applyAlignment="1">
      <alignment horizontal="center" vertical="center"/>
    </xf>
    <xf numFmtId="177" fontId="26" fillId="0" borderId="36" xfId="0" applyNumberFormat="1" applyFont="1" applyBorder="1" applyAlignment="1">
      <alignment horizontal="center" vertical="center"/>
    </xf>
    <xf numFmtId="177" fontId="26" fillId="0" borderId="37" xfId="0" applyNumberFormat="1" applyFont="1" applyBorder="1" applyAlignment="1">
      <alignment horizontal="center" vertical="center"/>
    </xf>
    <xf numFmtId="177" fontId="26" fillId="0" borderId="38" xfId="0" applyNumberFormat="1" applyFont="1" applyBorder="1" applyAlignment="1">
      <alignment horizontal="center" vertical="center"/>
    </xf>
    <xf numFmtId="177" fontId="26" fillId="0" borderId="19" xfId="0" applyNumberFormat="1" applyFont="1" applyBorder="1" applyAlignment="1">
      <alignment horizontal="center" vertical="center"/>
    </xf>
    <xf numFmtId="177" fontId="26" fillId="0" borderId="40" xfId="0" applyNumberFormat="1" applyFont="1" applyBorder="1" applyAlignment="1">
      <alignment horizontal="center" vertical="center"/>
    </xf>
  </cellXfs>
  <cellStyles count="3">
    <cellStyle name="標準" xfId="0" builtinId="0"/>
    <cellStyle name="標準 2" xfId="1"/>
    <cellStyle name="標準_Sheet1" xfId="2"/>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07;&#21209;&#32887;&#21729;&#29992;/WIN7&#23398;&#26657;&#20107;&#21209;&#32113;&#25324;&#65404;&#65405;&#65411;&#65425;&#12288;Ver&#8545;Vol1/WIN7&#65403;&#65437;&#65420;&#65439;&#65433;&#23398;&#26657;&#20107;&#21209;&#32113;&#25324;&#65404;&#65405;&#65411;&#65425;&#8545;/WIN7NEWvba&#29256;&#65411;&#65438;-&#65408;&#65422;&#65438;&#65391;&#65400;&#654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ﾒﾆｭｰ画面"/>
      <sheetName val="使用許諾書"/>
      <sheetName val="基本ﾃﾞｰﾀ"/>
      <sheetName val="職員ﾃﾞｰﾀ"/>
      <sheetName val="用務ﾃﾞｰﾀ"/>
      <sheetName val="計算ﾃﾞｰﾀ"/>
      <sheetName val="封筒"/>
      <sheetName val="ﾗﾍﾞﾙｼｰﾄ"/>
    </sheetNames>
    <sheetDataSet>
      <sheetData sheetId="0" refreshError="1"/>
      <sheetData sheetId="1" refreshError="1"/>
      <sheetData sheetId="2">
        <row r="2">
          <cell r="B2" t="str">
            <v>☆学校事務統括システムⅡ　WIN7正規版☆</v>
          </cell>
        </row>
        <row r="3">
          <cell r="C3" t="str">
            <v>Main.Producer:K.Saito / Second.Producer:M.Yamanokuchi　2002-2013 OA研究推進委員会</v>
          </cell>
        </row>
        <row r="4">
          <cell r="C4" t="str">
            <v>Microsoft Excel2000Pro SR1-00/07 &amp; IME2000/ATOK</v>
          </cell>
        </row>
        <row r="5">
          <cell r="C5" t="str">
            <v>つーるﾎﾞｯｸｽ　VBA MACRO　Ver9.11　Vol5.22　WIN7版</v>
          </cell>
          <cell r="J5" t="str">
            <v>鹿児島県小中学校事務職員研究会管理</v>
          </cell>
        </row>
        <row r="6">
          <cell r="D6" t="str">
            <v>鹿児島市教育委員会</v>
          </cell>
          <cell r="E6" t="str">
            <v>薩摩　隼太</v>
          </cell>
          <cell r="F6" t="str">
            <v>鹿児島県教育委員会</v>
          </cell>
          <cell r="J6" t="str">
            <v>〒８９０－８５７７</v>
          </cell>
          <cell r="K6" t="str">
            <v>鹿児島市鴨池新町１０番１号</v>
          </cell>
        </row>
        <row r="7">
          <cell r="F7" t="str">
            <v>天文館教育事務所</v>
          </cell>
          <cell r="J7" t="str">
            <v>〒899-0001</v>
          </cell>
          <cell r="K7" t="str">
            <v>鹿児島市天文館1-1-2</v>
          </cell>
        </row>
        <row r="8">
          <cell r="D8" t="str">
            <v>鹿児島市立天文館小学校</v>
          </cell>
          <cell r="H8" t="str">
            <v>大隅　太郎太</v>
          </cell>
        </row>
        <row r="9">
          <cell r="D9" t="str">
            <v>天文館小学校</v>
          </cell>
        </row>
        <row r="10">
          <cell r="D10" t="str">
            <v>鹿児島</v>
          </cell>
        </row>
        <row r="11">
          <cell r="D11" t="str">
            <v>鹿児島市天文館1-1-1</v>
          </cell>
        </row>
        <row r="12">
          <cell r="D12" t="str">
            <v>西郷　隆盛</v>
          </cell>
        </row>
        <row r="13">
          <cell r="D13">
            <v>2</v>
          </cell>
        </row>
        <row r="14">
          <cell r="D14" t="str">
            <v>01</v>
          </cell>
        </row>
        <row r="15">
          <cell r="D15" t="str">
            <v>10</v>
          </cell>
        </row>
        <row r="16">
          <cell r="D16" t="str">
            <v>02</v>
          </cell>
        </row>
        <row r="17">
          <cell r="D17" t="str">
            <v>01</v>
          </cell>
        </row>
        <row r="18">
          <cell r="D18" t="str">
            <v>09</v>
          </cell>
        </row>
        <row r="19">
          <cell r="D19" t="str">
            <v>02</v>
          </cell>
        </row>
        <row r="20">
          <cell r="D20" t="str">
            <v>654321</v>
          </cell>
        </row>
        <row r="21">
          <cell r="D21" t="str">
            <v>899-0001</v>
          </cell>
        </row>
        <row r="22">
          <cell r="D22" t="str">
            <v>0995-12-3456</v>
          </cell>
        </row>
        <row r="23">
          <cell r="D23" t="str">
            <v>0995-65-4321</v>
          </cell>
        </row>
        <row r="24">
          <cell r="D24" t="str">
            <v>鹿児島　一太郎</v>
          </cell>
        </row>
        <row r="31">
          <cell r="F31" t="str">
            <v>公立学校共済組合　鹿児島支部</v>
          </cell>
          <cell r="J31" t="str">
            <v>〒890-8577</v>
          </cell>
          <cell r="K31" t="str">
            <v>鹿児島市鴨池新町10-1</v>
          </cell>
        </row>
        <row r="33">
          <cell r="F33" t="str">
            <v>鹿児島県教育庁  内</v>
          </cell>
          <cell r="I33" t="str">
            <v>TEL(県庁)</v>
          </cell>
          <cell r="J33" t="str">
            <v>099-286-2111</v>
          </cell>
          <cell r="K33" t="str">
            <v>FAX</v>
          </cell>
          <cell r="L33" t="str">
            <v>099-286-5663</v>
          </cell>
        </row>
        <row r="34">
          <cell r="I34" t="str">
            <v>福利係</v>
          </cell>
          <cell r="J34" t="str">
            <v>099-286-5205</v>
          </cell>
          <cell r="K34" t="str">
            <v>内線</v>
          </cell>
          <cell r="L34">
            <v>521752185219</v>
          </cell>
        </row>
        <row r="35">
          <cell r="I35" t="str">
            <v>厚生係</v>
          </cell>
          <cell r="J35" t="str">
            <v>099-286-5206</v>
          </cell>
          <cell r="L35">
            <v>521452155216</v>
          </cell>
        </row>
        <row r="36">
          <cell r="I36" t="str">
            <v>年金給付係</v>
          </cell>
          <cell r="L36">
            <v>522052215222</v>
          </cell>
        </row>
      </sheetData>
      <sheetData sheetId="3">
        <row r="6">
          <cell r="B6">
            <v>1</v>
          </cell>
          <cell r="C6">
            <v>1</v>
          </cell>
          <cell r="D6" t="str">
            <v>0</v>
          </cell>
          <cell r="E6" t="str">
            <v>4-</v>
          </cell>
          <cell r="F6" t="str">
            <v>037</v>
          </cell>
          <cell r="G6" t="str">
            <v>校長</v>
          </cell>
          <cell r="H6" t="str">
            <v>西郷　隆盛</v>
          </cell>
          <cell r="I6" t="str">
            <v>ｻｲｺﾞｳ　ﾀｶﾓﾘ</v>
          </cell>
          <cell r="J6" t="str">
            <v>鹿児島市天文館1丁目</v>
          </cell>
          <cell r="K6" t="str">
            <v>1-1</v>
          </cell>
          <cell r="L6" t="str">
            <v>天文館1</v>
          </cell>
          <cell r="M6">
            <v>123456</v>
          </cell>
          <cell r="N6" t="str">
            <v>899-1001</v>
          </cell>
          <cell r="O6" t="str">
            <v>099</v>
          </cell>
          <cell r="P6" t="str">
            <v>123</v>
          </cell>
          <cell r="Q6" t="str">
            <v>0001</v>
          </cell>
          <cell r="R6" t="str">
            <v>管理</v>
          </cell>
          <cell r="Y6" t="str">
            <v>070123456</v>
          </cell>
          <cell r="Z6" t="str">
            <v>鹿児島銀行</v>
          </cell>
          <cell r="AA6" t="str">
            <v>みずほ通</v>
          </cell>
          <cell r="AB6" t="str">
            <v>101-0000001</v>
          </cell>
          <cell r="AF6">
            <v>350221</v>
          </cell>
          <cell r="AG6">
            <v>42005</v>
          </cell>
          <cell r="AK6">
            <v>40269</v>
          </cell>
          <cell r="AN6" t="str">
            <v/>
          </cell>
          <cell r="AO6" t="str">
            <v/>
          </cell>
          <cell r="AP6" t="str">
            <v/>
          </cell>
          <cell r="AQ6" t="str">
            <v/>
          </cell>
          <cell r="BB6">
            <v>28581</v>
          </cell>
          <cell r="BD6" t="str">
            <v>貴子/無職</v>
          </cell>
          <cell r="BE6" t="str">
            <v>西郷　貴子</v>
          </cell>
          <cell r="BF6" t="str">
            <v>ｻｲｺﾞｳ　ﾀｶｺ</v>
          </cell>
          <cell r="BG6">
            <v>22597</v>
          </cell>
        </row>
        <row r="7">
          <cell r="B7">
            <v>2</v>
          </cell>
          <cell r="C7">
            <v>1</v>
          </cell>
          <cell r="D7" t="str">
            <v>0</v>
          </cell>
          <cell r="E7" t="str">
            <v>3-</v>
          </cell>
          <cell r="F7" t="str">
            <v>070</v>
          </cell>
          <cell r="G7" t="str">
            <v>教頭</v>
          </cell>
          <cell r="H7" t="str">
            <v>大隅　肝付</v>
          </cell>
          <cell r="I7" t="str">
            <v>ｵｵｽｷ　ｷﾓﾂｷ</v>
          </cell>
          <cell r="J7" t="str">
            <v>鹿児島市天文館2丁目</v>
          </cell>
          <cell r="K7" t="str">
            <v>1-2</v>
          </cell>
          <cell r="L7" t="str">
            <v>天文館2</v>
          </cell>
          <cell r="M7">
            <v>123457</v>
          </cell>
          <cell r="N7" t="str">
            <v>899-1002</v>
          </cell>
          <cell r="O7" t="str">
            <v>099</v>
          </cell>
          <cell r="P7" t="str">
            <v>123</v>
          </cell>
          <cell r="Q7" t="str">
            <v>0002</v>
          </cell>
          <cell r="R7" t="str">
            <v>管理</v>
          </cell>
          <cell r="Y7" t="str">
            <v>070123457</v>
          </cell>
          <cell r="Z7" t="str">
            <v>鹿児島銀行</v>
          </cell>
          <cell r="AA7" t="str">
            <v>みずほ通</v>
          </cell>
          <cell r="AB7" t="str">
            <v>101-0000002</v>
          </cell>
          <cell r="AF7">
            <v>360909</v>
          </cell>
          <cell r="AG7">
            <v>42005</v>
          </cell>
          <cell r="AK7">
            <v>40269</v>
          </cell>
          <cell r="AN7" t="str">
            <v/>
          </cell>
          <cell r="AO7" t="str">
            <v/>
          </cell>
          <cell r="AP7" t="str">
            <v/>
          </cell>
          <cell r="AQ7" t="str">
            <v/>
          </cell>
          <cell r="BB7">
            <v>29677</v>
          </cell>
          <cell r="BD7" t="str">
            <v>純美/無職</v>
          </cell>
          <cell r="BE7" t="str">
            <v>大隅　純美</v>
          </cell>
          <cell r="BF7" t="str">
            <v>ｵｵｽﾐ　ｽﾐ</v>
          </cell>
          <cell r="BG7">
            <v>23135</v>
          </cell>
        </row>
        <row r="8">
          <cell r="B8">
            <v>3</v>
          </cell>
          <cell r="C8" t="str">
            <v>(行)</v>
          </cell>
          <cell r="E8" t="str">
            <v>3-</v>
          </cell>
          <cell r="F8" t="str">
            <v>110</v>
          </cell>
          <cell r="G8" t="str">
            <v>事務主査</v>
          </cell>
          <cell r="H8" t="str">
            <v>鹿児島　一太郎</v>
          </cell>
          <cell r="I8" t="str">
            <v>ｶｺﾞｼﾏ　ｲﾁﾀﾛｳ</v>
          </cell>
          <cell r="J8" t="str">
            <v>鹿児島市天文館3丁目</v>
          </cell>
          <cell r="K8" t="str">
            <v>1-3</v>
          </cell>
          <cell r="L8" t="str">
            <v>天文館3</v>
          </cell>
          <cell r="M8">
            <v>123458</v>
          </cell>
          <cell r="N8" t="str">
            <v>899-1003</v>
          </cell>
          <cell r="O8" t="str">
            <v>099</v>
          </cell>
          <cell r="P8" t="str">
            <v>123</v>
          </cell>
          <cell r="Q8" t="str">
            <v>0003</v>
          </cell>
          <cell r="R8" t="str">
            <v>事務</v>
          </cell>
          <cell r="Y8" t="str">
            <v>070123458</v>
          </cell>
          <cell r="Z8" t="str">
            <v>鹿児島銀行</v>
          </cell>
          <cell r="AA8" t="str">
            <v>みずほ通</v>
          </cell>
          <cell r="AB8" t="str">
            <v>101-0000003</v>
          </cell>
          <cell r="AF8">
            <v>330630</v>
          </cell>
          <cell r="AG8">
            <v>42005</v>
          </cell>
          <cell r="AK8">
            <v>40269</v>
          </cell>
          <cell r="AN8" t="str">
            <v/>
          </cell>
          <cell r="AO8" t="str">
            <v/>
          </cell>
          <cell r="AP8" t="str">
            <v/>
          </cell>
          <cell r="AQ8" t="str">
            <v/>
          </cell>
          <cell r="AV8" t="str">
            <v>三井住友銀行</v>
          </cell>
          <cell r="AW8" t="str">
            <v>石灯籠</v>
          </cell>
          <cell r="AX8" t="str">
            <v>100-1234567</v>
          </cell>
          <cell r="BB8">
            <v>32599</v>
          </cell>
          <cell r="BD8" t="str">
            <v>花子/無職</v>
          </cell>
          <cell r="BE8" t="str">
            <v>鹿児島　花子</v>
          </cell>
          <cell r="BF8" t="str">
            <v>ｶｺﾞｼﾏ　ﾊﾅｺ</v>
          </cell>
          <cell r="BG8">
            <v>21969</v>
          </cell>
        </row>
        <row r="9">
          <cell r="B9">
            <v>4</v>
          </cell>
          <cell r="C9">
            <v>1</v>
          </cell>
          <cell r="D9" t="str">
            <v>0</v>
          </cell>
          <cell r="E9" t="str">
            <v>1-</v>
          </cell>
          <cell r="F9" t="str">
            <v>024</v>
          </cell>
          <cell r="G9" t="str">
            <v>養護教諭</v>
          </cell>
          <cell r="H9" t="str">
            <v>鈴木　軽子</v>
          </cell>
          <cell r="I9" t="str">
            <v>ｽｽﾞｷ　ｹｲｺ</v>
          </cell>
          <cell r="J9" t="str">
            <v>鹿児島市天文館4丁目</v>
          </cell>
          <cell r="K9" t="str">
            <v>1-4</v>
          </cell>
          <cell r="L9" t="str">
            <v>天文館4</v>
          </cell>
          <cell r="M9">
            <v>123459</v>
          </cell>
          <cell r="N9" t="str">
            <v>899-1004</v>
          </cell>
          <cell r="O9" t="str">
            <v>099</v>
          </cell>
          <cell r="P9" t="str">
            <v>123</v>
          </cell>
          <cell r="Q9" t="str">
            <v>0004</v>
          </cell>
          <cell r="R9" t="str">
            <v>養護</v>
          </cell>
          <cell r="Y9" t="str">
            <v>070123459</v>
          </cell>
          <cell r="Z9" t="str">
            <v>鹿児島銀行</v>
          </cell>
          <cell r="AA9" t="str">
            <v>みずほ通</v>
          </cell>
          <cell r="AB9" t="str">
            <v>101-0000004</v>
          </cell>
          <cell r="AG9">
            <v>42005</v>
          </cell>
          <cell r="AK9">
            <v>40269</v>
          </cell>
          <cell r="AL9">
            <v>40461</v>
          </cell>
          <cell r="AM9">
            <v>40460</v>
          </cell>
          <cell r="AN9">
            <v>40406</v>
          </cell>
          <cell r="AO9">
            <v>40516</v>
          </cell>
          <cell r="AP9">
            <v>40517</v>
          </cell>
          <cell r="AQ9">
            <v>40824</v>
          </cell>
          <cell r="BB9">
            <v>32599</v>
          </cell>
          <cell r="BD9" t="str">
            <v>太一/小学校教諭</v>
          </cell>
        </row>
        <row r="10">
          <cell r="B10">
            <v>5</v>
          </cell>
          <cell r="C10">
            <v>1</v>
          </cell>
          <cell r="D10" t="str">
            <v>0</v>
          </cell>
          <cell r="E10" t="str">
            <v>2-</v>
          </cell>
          <cell r="F10" t="str">
            <v>110</v>
          </cell>
          <cell r="G10" t="str">
            <v>教諭</v>
          </cell>
          <cell r="H10" t="str">
            <v>軽　虎次郎</v>
          </cell>
          <cell r="I10" t="str">
            <v>ｹｲ　ﾄﾗｼﾞﾛｳ</v>
          </cell>
          <cell r="J10" t="str">
            <v>鹿児島市天文館5丁目</v>
          </cell>
          <cell r="K10" t="str">
            <v>1-5</v>
          </cell>
          <cell r="L10" t="str">
            <v>天文館5</v>
          </cell>
          <cell r="M10">
            <v>123460</v>
          </cell>
          <cell r="N10" t="str">
            <v>899-1005</v>
          </cell>
          <cell r="O10" t="str">
            <v>099</v>
          </cell>
          <cell r="P10" t="str">
            <v>123</v>
          </cell>
          <cell r="Q10" t="str">
            <v>0005</v>
          </cell>
          <cell r="Y10" t="str">
            <v>070123460</v>
          </cell>
          <cell r="Z10" t="str">
            <v>鹿児島銀行</v>
          </cell>
          <cell r="AA10" t="str">
            <v>みずほ通</v>
          </cell>
          <cell r="AB10" t="str">
            <v>101-0000005</v>
          </cell>
          <cell r="AG10">
            <v>42005</v>
          </cell>
          <cell r="AK10">
            <v>40269</v>
          </cell>
          <cell r="AN10" t="str">
            <v/>
          </cell>
          <cell r="AO10" t="str">
            <v/>
          </cell>
          <cell r="AP10" t="str">
            <v/>
          </cell>
          <cell r="AQ10" t="str">
            <v/>
          </cell>
          <cell r="BB10">
            <v>28581</v>
          </cell>
          <cell r="BD10" t="str">
            <v>獅子/ﾊﾟｰﾄ</v>
          </cell>
        </row>
        <row r="11">
          <cell r="B11">
            <v>6</v>
          </cell>
          <cell r="C11">
            <v>1</v>
          </cell>
          <cell r="D11" t="str">
            <v>0</v>
          </cell>
          <cell r="E11" t="str">
            <v>2-</v>
          </cell>
          <cell r="F11" t="str">
            <v>109</v>
          </cell>
          <cell r="G11" t="str">
            <v>教諭</v>
          </cell>
          <cell r="H11" t="str">
            <v>松田　出見男</v>
          </cell>
          <cell r="I11" t="str">
            <v>ﾏﾂﾀﾞ　ﾃﾞﾐｵ</v>
          </cell>
          <cell r="J11" t="str">
            <v>鹿児島市天文館6丁目</v>
          </cell>
          <cell r="K11" t="str">
            <v>1-6</v>
          </cell>
          <cell r="L11" t="str">
            <v>天文館6</v>
          </cell>
          <cell r="M11">
            <v>123461</v>
          </cell>
          <cell r="N11" t="str">
            <v>899-1006</v>
          </cell>
          <cell r="O11" t="str">
            <v>099</v>
          </cell>
          <cell r="P11" t="str">
            <v>123</v>
          </cell>
          <cell r="Q11" t="str">
            <v>0006</v>
          </cell>
          <cell r="Y11" t="str">
            <v>070123461</v>
          </cell>
          <cell r="Z11" t="str">
            <v>鹿児島銀行</v>
          </cell>
          <cell r="AA11" t="str">
            <v>みずほ通</v>
          </cell>
          <cell r="AB11" t="str">
            <v>101-0000006</v>
          </cell>
          <cell r="AG11">
            <v>42005</v>
          </cell>
          <cell r="AK11">
            <v>40269</v>
          </cell>
          <cell r="AN11" t="str">
            <v/>
          </cell>
          <cell r="AO11" t="str">
            <v/>
          </cell>
          <cell r="AP11" t="str">
            <v/>
          </cell>
          <cell r="AQ11" t="str">
            <v/>
          </cell>
          <cell r="BB11">
            <v>30773</v>
          </cell>
        </row>
        <row r="12">
          <cell r="B12">
            <v>7</v>
          </cell>
          <cell r="C12">
            <v>1</v>
          </cell>
          <cell r="D12" t="str">
            <v>0</v>
          </cell>
          <cell r="E12" t="str">
            <v>2-</v>
          </cell>
          <cell r="F12" t="str">
            <v>154</v>
          </cell>
          <cell r="G12" t="str">
            <v>教諭</v>
          </cell>
          <cell r="H12" t="str">
            <v>三菱　派助男</v>
          </cell>
          <cell r="I12" t="str">
            <v>ﾐﾂﾋﾞｼ　ﾊﾟｼﾞｪｵ</v>
          </cell>
          <cell r="J12" t="str">
            <v>鹿児島市天文館7丁目</v>
          </cell>
          <cell r="K12" t="str">
            <v>1-7</v>
          </cell>
          <cell r="L12" t="str">
            <v>天文館7</v>
          </cell>
          <cell r="M12">
            <v>123462</v>
          </cell>
          <cell r="N12" t="str">
            <v>899-1007</v>
          </cell>
          <cell r="O12" t="str">
            <v>099</v>
          </cell>
          <cell r="P12" t="str">
            <v>123</v>
          </cell>
          <cell r="Q12" t="str">
            <v>0007</v>
          </cell>
          <cell r="Y12" t="str">
            <v>070123462</v>
          </cell>
          <cell r="Z12" t="str">
            <v>鹿児島銀行</v>
          </cell>
          <cell r="AA12" t="str">
            <v>みずほ通</v>
          </cell>
          <cell r="AB12" t="str">
            <v>101-0000007</v>
          </cell>
          <cell r="AG12">
            <v>42005</v>
          </cell>
          <cell r="AK12">
            <v>40269</v>
          </cell>
          <cell r="AN12" t="str">
            <v/>
          </cell>
          <cell r="AO12" t="str">
            <v/>
          </cell>
          <cell r="AP12" t="str">
            <v/>
          </cell>
          <cell r="AQ12" t="str">
            <v/>
          </cell>
          <cell r="BB12">
            <v>31868</v>
          </cell>
        </row>
        <row r="13">
          <cell r="B13">
            <v>8</v>
          </cell>
          <cell r="C13">
            <v>1</v>
          </cell>
          <cell r="D13" t="str">
            <v>0</v>
          </cell>
          <cell r="E13" t="str">
            <v>2-</v>
          </cell>
          <cell r="F13" t="str">
            <v>128</v>
          </cell>
          <cell r="G13" t="str">
            <v>教諭</v>
          </cell>
          <cell r="H13" t="str">
            <v>本田　来不</v>
          </cell>
          <cell r="I13" t="str">
            <v>ﾎﾝﾀﾞ　ﾗｲﾌ</v>
          </cell>
          <cell r="J13" t="str">
            <v>鹿児島市天文館8丁目</v>
          </cell>
          <cell r="K13" t="str">
            <v>1-8</v>
          </cell>
          <cell r="L13" t="str">
            <v>天文館8</v>
          </cell>
          <cell r="M13">
            <v>123463</v>
          </cell>
          <cell r="N13" t="str">
            <v>899-1008</v>
          </cell>
          <cell r="O13" t="str">
            <v>099</v>
          </cell>
          <cell r="P13" t="str">
            <v>123</v>
          </cell>
          <cell r="Q13" t="str">
            <v>0008</v>
          </cell>
          <cell r="Y13" t="str">
            <v>070123463</v>
          </cell>
          <cell r="Z13" t="str">
            <v>鹿児島銀行</v>
          </cell>
          <cell r="AA13" t="str">
            <v>みずほ通</v>
          </cell>
          <cell r="AB13" t="str">
            <v>101-0000008</v>
          </cell>
          <cell r="AG13">
            <v>42005</v>
          </cell>
          <cell r="AK13">
            <v>40269</v>
          </cell>
          <cell r="AN13" t="str">
            <v/>
          </cell>
          <cell r="AO13" t="str">
            <v/>
          </cell>
          <cell r="AP13" t="str">
            <v/>
          </cell>
          <cell r="AQ13" t="str">
            <v/>
          </cell>
          <cell r="BB13">
            <v>30407</v>
          </cell>
        </row>
        <row r="14">
          <cell r="B14">
            <v>9</v>
          </cell>
          <cell r="C14">
            <v>1</v>
          </cell>
          <cell r="D14" t="str">
            <v>0</v>
          </cell>
          <cell r="E14" t="str">
            <v>2-</v>
          </cell>
          <cell r="F14" t="str">
            <v>082</v>
          </cell>
          <cell r="G14" t="str">
            <v>教諭</v>
          </cell>
          <cell r="H14" t="str">
            <v>晴井　騨美徒尊</v>
          </cell>
          <cell r="I14" t="str">
            <v>ﾊｱﾚｲ　ﾀﾞﾋﾞｯﾄﾞｿﾝ</v>
          </cell>
          <cell r="J14" t="str">
            <v>鹿児島市天文館9丁目</v>
          </cell>
          <cell r="K14" t="str">
            <v>1-9</v>
          </cell>
          <cell r="L14" t="str">
            <v>天文館9</v>
          </cell>
          <cell r="M14">
            <v>123464</v>
          </cell>
          <cell r="N14" t="str">
            <v>899-1009</v>
          </cell>
          <cell r="O14" t="str">
            <v>099</v>
          </cell>
          <cell r="P14" t="str">
            <v>123</v>
          </cell>
          <cell r="Q14" t="str">
            <v>0009</v>
          </cell>
          <cell r="Y14" t="str">
            <v>070123464</v>
          </cell>
          <cell r="Z14" t="str">
            <v>鹿児島銀行</v>
          </cell>
          <cell r="AA14" t="str">
            <v>みずほ通</v>
          </cell>
          <cell r="AB14" t="str">
            <v>101-0000009</v>
          </cell>
          <cell r="AG14">
            <v>42005</v>
          </cell>
          <cell r="AK14">
            <v>40269</v>
          </cell>
          <cell r="AN14" t="str">
            <v/>
          </cell>
          <cell r="AO14" t="str">
            <v/>
          </cell>
          <cell r="AP14" t="str">
            <v/>
          </cell>
          <cell r="AQ14" t="str">
            <v/>
          </cell>
          <cell r="BB14">
            <v>31503</v>
          </cell>
        </row>
        <row r="15">
          <cell r="B15">
            <v>10</v>
          </cell>
          <cell r="C15">
            <v>1</v>
          </cell>
          <cell r="D15" t="str">
            <v>0</v>
          </cell>
          <cell r="E15" t="str">
            <v>2-</v>
          </cell>
          <cell r="F15" t="str">
            <v>055</v>
          </cell>
          <cell r="G15" t="str">
            <v>教諭</v>
          </cell>
          <cell r="H15" t="str">
            <v>戸科亭　駿夫</v>
          </cell>
          <cell r="I15" t="str">
            <v>ﾄﾞｶﾃｲ　ﾊﾔｵ</v>
          </cell>
          <cell r="J15" t="str">
            <v>鹿児島市天文館10丁目</v>
          </cell>
          <cell r="K15" t="str">
            <v>1-10</v>
          </cell>
          <cell r="L15" t="str">
            <v>天文館10</v>
          </cell>
          <cell r="M15">
            <v>123465</v>
          </cell>
          <cell r="N15" t="str">
            <v>899-1010</v>
          </cell>
          <cell r="O15" t="str">
            <v>099</v>
          </cell>
          <cell r="P15" t="str">
            <v>123</v>
          </cell>
          <cell r="Q15" t="str">
            <v>0010</v>
          </cell>
          <cell r="Y15" t="str">
            <v>070123465</v>
          </cell>
          <cell r="Z15" t="str">
            <v>鹿児島銀行</v>
          </cell>
          <cell r="AA15" t="str">
            <v>みずほ通</v>
          </cell>
          <cell r="AB15" t="str">
            <v>101-0000010</v>
          </cell>
          <cell r="AG15">
            <v>42005</v>
          </cell>
          <cell r="AK15">
            <v>40269</v>
          </cell>
          <cell r="AN15" t="str">
            <v/>
          </cell>
          <cell r="AO15" t="str">
            <v/>
          </cell>
          <cell r="AP15" t="str">
            <v/>
          </cell>
          <cell r="AQ15" t="str">
            <v/>
          </cell>
          <cell r="BB15">
            <v>31503</v>
          </cell>
        </row>
        <row r="16">
          <cell r="B16">
            <v>11</v>
          </cell>
          <cell r="C16">
            <v>1</v>
          </cell>
          <cell r="D16" t="str">
            <v>0</v>
          </cell>
          <cell r="E16" t="str">
            <v>2-</v>
          </cell>
          <cell r="F16" t="str">
            <v>098</v>
          </cell>
          <cell r="G16" t="str">
            <v>教諭</v>
          </cell>
          <cell r="H16" t="str">
            <v>豊田　羅府保</v>
          </cell>
          <cell r="I16" t="str">
            <v>ﾄﾔﾀ　ﾗﾌﾞﾎ</v>
          </cell>
          <cell r="J16" t="str">
            <v>鹿児島市天文館11丁目</v>
          </cell>
          <cell r="K16" t="str">
            <v>1-11</v>
          </cell>
          <cell r="L16" t="str">
            <v>天文館11</v>
          </cell>
          <cell r="M16">
            <v>123466</v>
          </cell>
          <cell r="N16" t="str">
            <v>899-1011</v>
          </cell>
          <cell r="O16" t="str">
            <v>099</v>
          </cell>
          <cell r="P16" t="str">
            <v>123</v>
          </cell>
          <cell r="Q16" t="str">
            <v>0011</v>
          </cell>
          <cell r="Y16" t="str">
            <v>070123466</v>
          </cell>
          <cell r="Z16" t="str">
            <v>鹿児島銀行</v>
          </cell>
          <cell r="AA16" t="str">
            <v>みずほ通</v>
          </cell>
          <cell r="AB16" t="str">
            <v>101-0000011</v>
          </cell>
          <cell r="AG16">
            <v>42005</v>
          </cell>
          <cell r="AK16">
            <v>40269</v>
          </cell>
          <cell r="AN16" t="str">
            <v/>
          </cell>
          <cell r="AO16" t="str">
            <v/>
          </cell>
          <cell r="AP16" t="str">
            <v/>
          </cell>
          <cell r="AQ16" t="str">
            <v/>
          </cell>
          <cell r="BB16">
            <v>32599</v>
          </cell>
        </row>
        <row r="17">
          <cell r="B17">
            <v>12</v>
          </cell>
          <cell r="C17">
            <v>1</v>
          </cell>
          <cell r="D17" t="str">
            <v>0</v>
          </cell>
          <cell r="E17" t="str">
            <v>2-</v>
          </cell>
          <cell r="F17" t="str">
            <v>049</v>
          </cell>
          <cell r="G17" t="str">
            <v>教諭</v>
          </cell>
          <cell r="H17" t="str">
            <v>江区渋　次郎</v>
          </cell>
          <cell r="I17" t="str">
            <v>ｴｸｼﾌﾞ　ｼﾞﾛｳ</v>
          </cell>
          <cell r="J17" t="str">
            <v>鹿児島市天文館12丁目</v>
          </cell>
          <cell r="K17" t="str">
            <v>1-12</v>
          </cell>
          <cell r="L17" t="str">
            <v>天文館12</v>
          </cell>
          <cell r="M17">
            <v>123467</v>
          </cell>
          <cell r="N17" t="str">
            <v>899-1012</v>
          </cell>
          <cell r="O17" t="str">
            <v>099</v>
          </cell>
          <cell r="P17" t="str">
            <v>123</v>
          </cell>
          <cell r="Q17" t="str">
            <v>0012</v>
          </cell>
          <cell r="Y17" t="str">
            <v>070123467</v>
          </cell>
          <cell r="Z17" t="str">
            <v>鹿児島銀行</v>
          </cell>
          <cell r="AA17" t="str">
            <v>みずほ通</v>
          </cell>
          <cell r="AB17" t="str">
            <v>101-0000012</v>
          </cell>
          <cell r="AG17">
            <v>42005</v>
          </cell>
          <cell r="AK17">
            <v>40269</v>
          </cell>
          <cell r="AN17" t="str">
            <v/>
          </cell>
          <cell r="AO17" t="str">
            <v/>
          </cell>
          <cell r="AP17" t="str">
            <v/>
          </cell>
          <cell r="AQ17" t="str">
            <v/>
          </cell>
          <cell r="BB17">
            <v>32599</v>
          </cell>
        </row>
        <row r="18">
          <cell r="B18">
            <v>13</v>
          </cell>
          <cell r="C18">
            <v>1</v>
          </cell>
          <cell r="D18" t="str">
            <v>0</v>
          </cell>
          <cell r="E18" t="str">
            <v>2-</v>
          </cell>
          <cell r="F18" t="str">
            <v>120</v>
          </cell>
          <cell r="G18" t="str">
            <v>教諭</v>
          </cell>
          <cell r="H18" t="str">
            <v>日産　是徒子</v>
          </cell>
          <cell r="I18" t="str">
            <v>ﾆｯｻﾝ　ｾﾞﾄｺ</v>
          </cell>
          <cell r="J18" t="str">
            <v>鹿児島市天文館13丁目</v>
          </cell>
          <cell r="K18" t="str">
            <v>1-13</v>
          </cell>
          <cell r="L18" t="str">
            <v>天文館13</v>
          </cell>
          <cell r="M18">
            <v>123468</v>
          </cell>
          <cell r="N18" t="str">
            <v>899-1013</v>
          </cell>
          <cell r="O18" t="str">
            <v>099</v>
          </cell>
          <cell r="P18" t="str">
            <v>123</v>
          </cell>
          <cell r="Q18" t="str">
            <v>0013</v>
          </cell>
          <cell r="Y18" t="str">
            <v>070123468</v>
          </cell>
          <cell r="Z18" t="str">
            <v>鹿児島銀行</v>
          </cell>
          <cell r="AA18" t="str">
            <v>みずほ通</v>
          </cell>
          <cell r="AB18" t="str">
            <v>101-0000013</v>
          </cell>
          <cell r="AG18">
            <v>42005</v>
          </cell>
          <cell r="AK18">
            <v>40269</v>
          </cell>
          <cell r="AN18" t="str">
            <v/>
          </cell>
          <cell r="AO18" t="str">
            <v/>
          </cell>
          <cell r="AP18" t="str">
            <v/>
          </cell>
          <cell r="AQ18" t="str">
            <v/>
          </cell>
          <cell r="BB18">
            <v>32234</v>
          </cell>
        </row>
        <row r="19">
          <cell r="B19">
            <v>14</v>
          </cell>
          <cell r="C19">
            <v>1</v>
          </cell>
          <cell r="D19" t="str">
            <v>0</v>
          </cell>
          <cell r="E19" t="str">
            <v>2-</v>
          </cell>
          <cell r="F19" t="str">
            <v>045</v>
          </cell>
          <cell r="G19" t="str">
            <v>教諭</v>
          </cell>
          <cell r="H19" t="str">
            <v>田徒　三作弐</v>
          </cell>
          <cell r="I19" t="str">
            <v>ﾀﾞｯﾄｻﾝ　ｻﾆｲ</v>
          </cell>
          <cell r="J19" t="str">
            <v>鹿児島市天文館14丁目</v>
          </cell>
          <cell r="K19" t="str">
            <v>1-14</v>
          </cell>
          <cell r="L19" t="str">
            <v>天文館14</v>
          </cell>
          <cell r="M19">
            <v>123469</v>
          </cell>
          <cell r="N19" t="str">
            <v>899-1014</v>
          </cell>
          <cell r="O19" t="str">
            <v>099</v>
          </cell>
          <cell r="P19" t="str">
            <v>123</v>
          </cell>
          <cell r="Q19" t="str">
            <v>0014</v>
          </cell>
          <cell r="Y19" t="str">
            <v>070123469</v>
          </cell>
          <cell r="Z19" t="str">
            <v>鹿児島銀行</v>
          </cell>
          <cell r="AA19" t="str">
            <v>みずほ通</v>
          </cell>
          <cell r="AB19" t="str">
            <v>101-0000014</v>
          </cell>
          <cell r="AG19">
            <v>42005</v>
          </cell>
          <cell r="AK19">
            <v>40269</v>
          </cell>
          <cell r="AN19" t="str">
            <v/>
          </cell>
          <cell r="AO19" t="str">
            <v/>
          </cell>
          <cell r="AP19" t="str">
            <v/>
          </cell>
          <cell r="AQ19" t="str">
            <v/>
          </cell>
          <cell r="BB19">
            <v>32599</v>
          </cell>
        </row>
        <row r="20">
          <cell r="B20">
            <v>15</v>
          </cell>
          <cell r="C20">
            <v>1</v>
          </cell>
          <cell r="D20" t="str">
            <v>0</v>
          </cell>
          <cell r="E20" t="str">
            <v>2-</v>
          </cell>
          <cell r="F20" t="str">
            <v>112</v>
          </cell>
          <cell r="G20" t="str">
            <v>教諭</v>
          </cell>
          <cell r="H20" t="str">
            <v>黒板　芥子</v>
          </cell>
          <cell r="I20" t="str">
            <v>ｺｸﾊﾞﾝ　ｹｼｺ</v>
          </cell>
          <cell r="J20" t="str">
            <v>鹿児島市天文館15丁目</v>
          </cell>
          <cell r="K20" t="str">
            <v>1-15</v>
          </cell>
          <cell r="L20" t="str">
            <v>天文館15</v>
          </cell>
          <cell r="M20">
            <v>123470</v>
          </cell>
          <cell r="N20" t="str">
            <v>899-1015</v>
          </cell>
          <cell r="O20" t="str">
            <v>099</v>
          </cell>
          <cell r="P20" t="str">
            <v>123</v>
          </cell>
          <cell r="Q20" t="str">
            <v>0015</v>
          </cell>
          <cell r="Y20" t="str">
            <v>070123470</v>
          </cell>
          <cell r="Z20" t="str">
            <v>鹿児島銀行</v>
          </cell>
          <cell r="AA20" t="str">
            <v>みずほ通</v>
          </cell>
          <cell r="AB20" t="str">
            <v>101-0000015</v>
          </cell>
          <cell r="AG20">
            <v>42005</v>
          </cell>
          <cell r="AK20">
            <v>40269</v>
          </cell>
          <cell r="AN20" t="str">
            <v/>
          </cell>
          <cell r="AO20" t="str">
            <v/>
          </cell>
          <cell r="AP20" t="str">
            <v/>
          </cell>
          <cell r="AQ20" t="str">
            <v/>
          </cell>
          <cell r="BB20">
            <v>32234</v>
          </cell>
        </row>
        <row r="21">
          <cell r="B21">
            <v>16</v>
          </cell>
          <cell r="C21">
            <v>1</v>
          </cell>
          <cell r="D21" t="str">
            <v>0</v>
          </cell>
          <cell r="E21" t="str">
            <v>2-</v>
          </cell>
          <cell r="F21" t="str">
            <v>124</v>
          </cell>
          <cell r="G21" t="str">
            <v>教諭</v>
          </cell>
          <cell r="H21" t="str">
            <v>十島　三島子</v>
          </cell>
          <cell r="I21" t="str">
            <v>ﾄｼﾏ ﾐｼﾏｺ</v>
          </cell>
          <cell r="J21" t="str">
            <v>鹿児島市天文館16丁目</v>
          </cell>
          <cell r="K21" t="str">
            <v>1-16</v>
          </cell>
          <cell r="L21" t="str">
            <v>天文館16</v>
          </cell>
          <cell r="M21">
            <v>123471</v>
          </cell>
          <cell r="N21" t="str">
            <v>899-1016</v>
          </cell>
          <cell r="O21" t="str">
            <v>099</v>
          </cell>
          <cell r="P21" t="str">
            <v>123</v>
          </cell>
          <cell r="Q21" t="str">
            <v>0016</v>
          </cell>
          <cell r="Y21" t="str">
            <v>070123471</v>
          </cell>
          <cell r="Z21" t="str">
            <v>鹿児島銀行</v>
          </cell>
          <cell r="AA21" t="str">
            <v>みずほ通</v>
          </cell>
          <cell r="AB21" t="str">
            <v>101-0000016</v>
          </cell>
          <cell r="AG21">
            <v>42005</v>
          </cell>
          <cell r="AK21">
            <v>40269</v>
          </cell>
          <cell r="AN21" t="str">
            <v/>
          </cell>
          <cell r="AO21" t="str">
            <v/>
          </cell>
          <cell r="AP21" t="str">
            <v/>
          </cell>
          <cell r="AQ21" t="str">
            <v/>
          </cell>
          <cell r="BB21">
            <v>32599</v>
          </cell>
        </row>
        <row r="22">
          <cell r="B22">
            <v>17</v>
          </cell>
          <cell r="C22">
            <v>1</v>
          </cell>
          <cell r="D22" t="str">
            <v>0</v>
          </cell>
          <cell r="E22" t="str">
            <v>2-</v>
          </cell>
          <cell r="F22" t="str">
            <v>087</v>
          </cell>
          <cell r="G22" t="str">
            <v>教諭</v>
          </cell>
          <cell r="H22" t="str">
            <v>第発　無宇舞</v>
          </cell>
          <cell r="I22" t="str">
            <v>ﾀﾞｲﾊﾂ　ﾑｳﾌﾞ</v>
          </cell>
          <cell r="J22" t="str">
            <v>鹿児島市天文館17丁目</v>
          </cell>
          <cell r="K22" t="str">
            <v>1-17</v>
          </cell>
          <cell r="L22" t="str">
            <v>天文館17</v>
          </cell>
          <cell r="M22">
            <v>123472</v>
          </cell>
          <cell r="N22" t="str">
            <v>899-1017</v>
          </cell>
          <cell r="O22" t="str">
            <v>099</v>
          </cell>
          <cell r="P22" t="str">
            <v>123</v>
          </cell>
          <cell r="Q22" t="str">
            <v>0017</v>
          </cell>
          <cell r="Y22" t="str">
            <v>070123472</v>
          </cell>
          <cell r="Z22" t="str">
            <v>鹿児島銀行</v>
          </cell>
          <cell r="AA22" t="str">
            <v>みずほ通</v>
          </cell>
          <cell r="AB22" t="str">
            <v>101-0000017</v>
          </cell>
          <cell r="AG22">
            <v>42005</v>
          </cell>
          <cell r="AK22">
            <v>40269</v>
          </cell>
          <cell r="AN22" t="str">
            <v/>
          </cell>
          <cell r="AO22" t="str">
            <v/>
          </cell>
          <cell r="AP22" t="str">
            <v/>
          </cell>
          <cell r="AQ22" t="str">
            <v/>
          </cell>
          <cell r="BB22">
            <v>32599</v>
          </cell>
        </row>
        <row r="23">
          <cell r="B23">
            <v>18</v>
          </cell>
          <cell r="C23">
            <v>1</v>
          </cell>
          <cell r="D23" t="str">
            <v>0</v>
          </cell>
          <cell r="E23" t="str">
            <v>2-</v>
          </cell>
          <cell r="F23" t="str">
            <v>063</v>
          </cell>
          <cell r="G23" t="str">
            <v>教諭</v>
          </cell>
          <cell r="H23" t="str">
            <v>本田　志美久</v>
          </cell>
          <cell r="I23" t="str">
            <v>ﾎﾝﾀﾞ　ｼﾋﾞｯｸ</v>
          </cell>
          <cell r="J23" t="str">
            <v>鹿児島市天文館18丁目</v>
          </cell>
          <cell r="K23" t="str">
            <v>1-18</v>
          </cell>
          <cell r="L23" t="str">
            <v>天文館18</v>
          </cell>
          <cell r="M23">
            <v>123473</v>
          </cell>
          <cell r="N23" t="str">
            <v>899-1018</v>
          </cell>
          <cell r="O23" t="str">
            <v>099</v>
          </cell>
          <cell r="P23" t="str">
            <v>123</v>
          </cell>
          <cell r="Q23" t="str">
            <v>0018</v>
          </cell>
          <cell r="Y23" t="str">
            <v>070123473</v>
          </cell>
          <cell r="Z23" t="str">
            <v>鹿児島銀行</v>
          </cell>
          <cell r="AA23" t="str">
            <v>みずほ通</v>
          </cell>
          <cell r="AB23" t="str">
            <v>101-0000018</v>
          </cell>
          <cell r="AG23">
            <v>42005</v>
          </cell>
          <cell r="AK23">
            <v>40269</v>
          </cell>
          <cell r="AN23" t="str">
            <v/>
          </cell>
          <cell r="AO23" t="str">
            <v/>
          </cell>
          <cell r="AP23" t="str">
            <v/>
          </cell>
          <cell r="AQ23" t="str">
            <v/>
          </cell>
          <cell r="BB23">
            <v>33329</v>
          </cell>
        </row>
        <row r="24">
          <cell r="B24">
            <v>19</v>
          </cell>
          <cell r="C24">
            <v>1</v>
          </cell>
          <cell r="D24" t="str">
            <v>0</v>
          </cell>
          <cell r="E24" t="str">
            <v>2-</v>
          </cell>
          <cell r="F24" t="str">
            <v>113</v>
          </cell>
          <cell r="G24" t="str">
            <v>教諭</v>
          </cell>
          <cell r="H24" t="str">
            <v>鈴鹿　作亜基斗</v>
          </cell>
          <cell r="I24" t="str">
            <v>ｽｽﾞｶ　ｻｱｷｯﾄ</v>
          </cell>
          <cell r="J24" t="str">
            <v>鹿児島市天文館19丁目</v>
          </cell>
          <cell r="K24" t="str">
            <v>1-19</v>
          </cell>
          <cell r="L24" t="str">
            <v>天文館19</v>
          </cell>
          <cell r="M24">
            <v>123474</v>
          </cell>
          <cell r="N24" t="str">
            <v>899-1019</v>
          </cell>
          <cell r="O24" t="str">
            <v>099</v>
          </cell>
          <cell r="P24" t="str">
            <v>123</v>
          </cell>
          <cell r="Q24" t="str">
            <v>0019</v>
          </cell>
          <cell r="Y24" t="str">
            <v>070123474</v>
          </cell>
          <cell r="Z24" t="str">
            <v>鹿児島銀行</v>
          </cell>
          <cell r="AA24" t="str">
            <v>みずほ通</v>
          </cell>
          <cell r="AB24" t="str">
            <v>101-0000019</v>
          </cell>
          <cell r="AG24">
            <v>42005</v>
          </cell>
          <cell r="AK24">
            <v>40269</v>
          </cell>
          <cell r="AN24" t="str">
            <v/>
          </cell>
          <cell r="AO24" t="str">
            <v/>
          </cell>
          <cell r="AP24" t="str">
            <v/>
          </cell>
          <cell r="AQ24" t="str">
            <v/>
          </cell>
          <cell r="BB24">
            <v>34060</v>
          </cell>
        </row>
        <row r="25">
          <cell r="B25">
            <v>20</v>
          </cell>
          <cell r="C25">
            <v>1</v>
          </cell>
          <cell r="D25" t="str">
            <v>0</v>
          </cell>
          <cell r="E25" t="str">
            <v>2-</v>
          </cell>
          <cell r="F25" t="str">
            <v>088</v>
          </cell>
          <cell r="G25" t="str">
            <v>教諭</v>
          </cell>
          <cell r="H25" t="str">
            <v>九州　男児</v>
          </cell>
          <cell r="I25" t="str">
            <v>ｷｭｳｼｭｳ　ﾀﾞﾝｼﾞ</v>
          </cell>
          <cell r="J25" t="str">
            <v>鹿児島市天文館20丁目</v>
          </cell>
          <cell r="K25" t="str">
            <v>1-20</v>
          </cell>
          <cell r="L25" t="str">
            <v>天文館20</v>
          </cell>
          <cell r="M25">
            <v>123475</v>
          </cell>
          <cell r="N25" t="str">
            <v>899-1020</v>
          </cell>
          <cell r="O25" t="str">
            <v>099</v>
          </cell>
          <cell r="P25" t="str">
            <v>123</v>
          </cell>
          <cell r="Q25" t="str">
            <v>0020</v>
          </cell>
          <cell r="Y25" t="str">
            <v>070123475</v>
          </cell>
          <cell r="Z25" t="str">
            <v>鹿児島銀行</v>
          </cell>
          <cell r="AA25" t="str">
            <v>みずほ通</v>
          </cell>
          <cell r="AB25" t="str">
            <v>101-0000020</v>
          </cell>
          <cell r="AG25">
            <v>42005</v>
          </cell>
          <cell r="AK25">
            <v>40269</v>
          </cell>
          <cell r="AN25" t="str">
            <v/>
          </cell>
          <cell r="AO25" t="str">
            <v/>
          </cell>
          <cell r="AP25" t="str">
            <v/>
          </cell>
          <cell r="AQ25" t="str">
            <v/>
          </cell>
          <cell r="BB25">
            <v>34790</v>
          </cell>
        </row>
        <row r="26">
          <cell r="B26">
            <v>21</v>
          </cell>
          <cell r="C26">
            <v>1</v>
          </cell>
          <cell r="D26" t="str">
            <v>0</v>
          </cell>
          <cell r="E26" t="str">
            <v>2-</v>
          </cell>
          <cell r="F26" t="str">
            <v>110</v>
          </cell>
          <cell r="G26" t="str">
            <v>教諭</v>
          </cell>
          <cell r="H26" t="str">
            <v>霧島　花子</v>
          </cell>
          <cell r="I26" t="str">
            <v>ｷﾘｼﾏ ﾊﾅｺ</v>
          </cell>
          <cell r="J26" t="str">
            <v>鹿児島市天文館21丁目</v>
          </cell>
          <cell r="K26" t="str">
            <v>1-21</v>
          </cell>
          <cell r="L26" t="str">
            <v>天文館21</v>
          </cell>
          <cell r="M26">
            <v>123476</v>
          </cell>
          <cell r="N26" t="str">
            <v>899-1021</v>
          </cell>
          <cell r="O26" t="str">
            <v>099</v>
          </cell>
          <cell r="P26" t="str">
            <v>123</v>
          </cell>
          <cell r="Q26" t="str">
            <v>0021</v>
          </cell>
          <cell r="Y26" t="str">
            <v>070123476</v>
          </cell>
          <cell r="Z26" t="str">
            <v>鹿児島銀行</v>
          </cell>
          <cell r="AA26" t="str">
            <v>みずほ通</v>
          </cell>
          <cell r="AB26" t="str">
            <v>101-0000021</v>
          </cell>
          <cell r="AG26">
            <v>42005</v>
          </cell>
          <cell r="AK26">
            <v>40269</v>
          </cell>
          <cell r="AN26" t="str">
            <v/>
          </cell>
          <cell r="AO26" t="str">
            <v/>
          </cell>
          <cell r="AP26" t="str">
            <v/>
          </cell>
          <cell r="AQ26" t="str">
            <v/>
          </cell>
          <cell r="BB26">
            <v>35521</v>
          </cell>
        </row>
        <row r="27">
          <cell r="B27">
            <v>22</v>
          </cell>
          <cell r="C27">
            <v>1</v>
          </cell>
          <cell r="D27" t="str">
            <v>0</v>
          </cell>
          <cell r="E27" t="str">
            <v>1-</v>
          </cell>
          <cell r="F27" t="str">
            <v>090</v>
          </cell>
          <cell r="G27" t="str">
            <v>講師</v>
          </cell>
          <cell r="H27" t="str">
            <v>志井間　日産</v>
          </cell>
          <cell r="I27" t="str">
            <v>ｼｲﾏ　ﾆｯｻﾝ</v>
          </cell>
          <cell r="J27" t="str">
            <v>鹿児島市天文館22丁目</v>
          </cell>
          <cell r="K27" t="str">
            <v>1-22</v>
          </cell>
          <cell r="L27" t="str">
            <v>天文館22</v>
          </cell>
          <cell r="M27">
            <v>123477</v>
          </cell>
          <cell r="N27" t="str">
            <v>899-1022</v>
          </cell>
          <cell r="O27" t="str">
            <v>099</v>
          </cell>
          <cell r="P27" t="str">
            <v>123</v>
          </cell>
          <cell r="Q27" t="str">
            <v>0022</v>
          </cell>
          <cell r="Y27" t="str">
            <v>070123477</v>
          </cell>
          <cell r="Z27" t="str">
            <v>鹿児島銀行</v>
          </cell>
          <cell r="AA27" t="str">
            <v>みずほ通</v>
          </cell>
          <cell r="AB27" t="str">
            <v>101-0000022</v>
          </cell>
          <cell r="AG27">
            <v>42005</v>
          </cell>
          <cell r="AK27">
            <v>40269</v>
          </cell>
          <cell r="AN27" t="str">
            <v/>
          </cell>
          <cell r="AO27" t="str">
            <v/>
          </cell>
          <cell r="AP27" t="str">
            <v/>
          </cell>
          <cell r="AQ27" t="str">
            <v/>
          </cell>
          <cell r="BB27">
            <v>37347</v>
          </cell>
        </row>
        <row r="28">
          <cell r="B28">
            <v>23</v>
          </cell>
          <cell r="C28">
            <v>1</v>
          </cell>
          <cell r="D28" t="str">
            <v>0</v>
          </cell>
          <cell r="E28" t="str">
            <v>1-</v>
          </cell>
          <cell r="F28" t="str">
            <v>095</v>
          </cell>
          <cell r="G28" t="str">
            <v>講師</v>
          </cell>
          <cell r="H28" t="str">
            <v>搾　須々木</v>
          </cell>
          <cell r="I28" t="str">
            <v>ｼﾎﾞﾚｲ　ｽｽﾞｷ</v>
          </cell>
          <cell r="J28" t="str">
            <v>鹿児島市天文館23丁目</v>
          </cell>
          <cell r="K28" t="str">
            <v>1-23</v>
          </cell>
          <cell r="L28" t="str">
            <v>天文館23</v>
          </cell>
          <cell r="M28">
            <v>123478</v>
          </cell>
          <cell r="N28" t="str">
            <v>899-1023</v>
          </cell>
          <cell r="O28" t="str">
            <v>099</v>
          </cell>
          <cell r="P28" t="str">
            <v>123</v>
          </cell>
          <cell r="Q28" t="str">
            <v>0023</v>
          </cell>
          <cell r="Y28" t="str">
            <v>070123478</v>
          </cell>
          <cell r="Z28" t="str">
            <v>鹿児島銀行</v>
          </cell>
          <cell r="AA28" t="str">
            <v>みずほ通</v>
          </cell>
          <cell r="AB28" t="str">
            <v>101-0000023</v>
          </cell>
          <cell r="AG28">
            <v>42005</v>
          </cell>
          <cell r="AK28">
            <v>40269</v>
          </cell>
          <cell r="AN28" t="str">
            <v/>
          </cell>
          <cell r="AO28" t="str">
            <v/>
          </cell>
          <cell r="AP28" t="str">
            <v/>
          </cell>
          <cell r="AQ28" t="str">
            <v/>
          </cell>
          <cell r="BB28">
            <v>36617</v>
          </cell>
        </row>
        <row r="29">
          <cell r="B29">
            <v>24</v>
          </cell>
          <cell r="C29">
            <v>1</v>
          </cell>
          <cell r="D29" t="str">
            <v>0</v>
          </cell>
          <cell r="E29" t="str">
            <v>1-</v>
          </cell>
          <cell r="F29" t="str">
            <v>111</v>
          </cell>
          <cell r="G29" t="str">
            <v>講師</v>
          </cell>
          <cell r="H29" t="str">
            <v>西郷　吉之助</v>
          </cell>
          <cell r="I29" t="str">
            <v>ｻｲｺﾞｳ ｷﾁﾉｽｹ</v>
          </cell>
          <cell r="J29" t="str">
            <v>鹿児島市天文館24丁目</v>
          </cell>
          <cell r="K29" t="str">
            <v>1-24</v>
          </cell>
          <cell r="L29" t="str">
            <v>天文館24</v>
          </cell>
          <cell r="M29">
            <v>123479</v>
          </cell>
          <cell r="N29" t="str">
            <v>899-1024</v>
          </cell>
          <cell r="O29" t="str">
            <v>099</v>
          </cell>
          <cell r="P29" t="str">
            <v>123</v>
          </cell>
          <cell r="Q29" t="str">
            <v>0024</v>
          </cell>
          <cell r="Y29" t="str">
            <v>070123479</v>
          </cell>
          <cell r="Z29" t="str">
            <v>鹿児島銀行</v>
          </cell>
          <cell r="AA29" t="str">
            <v>みずほ通</v>
          </cell>
          <cell r="AB29" t="str">
            <v>101-0000024</v>
          </cell>
          <cell r="AG29">
            <v>42005</v>
          </cell>
          <cell r="AK29">
            <v>40269</v>
          </cell>
          <cell r="AN29" t="str">
            <v/>
          </cell>
          <cell r="AO29" t="str">
            <v/>
          </cell>
          <cell r="AP29" t="str">
            <v/>
          </cell>
          <cell r="AQ29" t="str">
            <v/>
          </cell>
          <cell r="BB29">
            <v>38443</v>
          </cell>
        </row>
        <row r="30">
          <cell r="B30">
            <v>25</v>
          </cell>
          <cell r="C30">
            <v>1</v>
          </cell>
          <cell r="D30" t="str">
            <v>0</v>
          </cell>
          <cell r="E30" t="str">
            <v>2-</v>
          </cell>
          <cell r="F30" t="str">
            <v>035</v>
          </cell>
          <cell r="G30" t="str">
            <v>教諭</v>
          </cell>
          <cell r="H30" t="str">
            <v>坂上　二郎</v>
          </cell>
          <cell r="I30" t="str">
            <v>ｻｶｶﾞﾐ ｼﾞﾛｳ</v>
          </cell>
          <cell r="J30" t="str">
            <v>鹿児島市天文館25丁目</v>
          </cell>
          <cell r="K30" t="str">
            <v>1-25</v>
          </cell>
          <cell r="L30" t="str">
            <v>天文館25</v>
          </cell>
          <cell r="M30">
            <v>123480</v>
          </cell>
          <cell r="N30" t="str">
            <v>899-1025</v>
          </cell>
          <cell r="O30" t="str">
            <v>099</v>
          </cell>
          <cell r="P30" t="str">
            <v>123</v>
          </cell>
          <cell r="Q30" t="str">
            <v>0025</v>
          </cell>
          <cell r="Y30" t="str">
            <v>070123480</v>
          </cell>
          <cell r="Z30" t="str">
            <v>鹿児島銀行</v>
          </cell>
          <cell r="AA30" t="str">
            <v>みずほ通</v>
          </cell>
          <cell r="AB30" t="str">
            <v>101-0000025</v>
          </cell>
          <cell r="AG30">
            <v>42005</v>
          </cell>
          <cell r="AK30">
            <v>40269</v>
          </cell>
          <cell r="AN30" t="str">
            <v/>
          </cell>
          <cell r="AO30" t="str">
            <v/>
          </cell>
          <cell r="AP30" t="str">
            <v/>
          </cell>
          <cell r="AQ30" t="str">
            <v/>
          </cell>
          <cell r="BB30">
            <v>35521</v>
          </cell>
        </row>
        <row r="31">
          <cell r="B31">
            <v>26</v>
          </cell>
          <cell r="C31">
            <v>1</v>
          </cell>
          <cell r="D31" t="str">
            <v>0</v>
          </cell>
          <cell r="E31" t="str">
            <v>2-</v>
          </cell>
          <cell r="F31" t="str">
            <v>051</v>
          </cell>
          <cell r="G31" t="str">
            <v>教諭</v>
          </cell>
          <cell r="H31" t="str">
            <v>西郷　輝彦</v>
          </cell>
          <cell r="I31" t="str">
            <v>ｻｲｺﾞｳ ﾃﾙﾋｺ</v>
          </cell>
          <cell r="J31" t="str">
            <v>鹿児島市天文館26丁目</v>
          </cell>
          <cell r="K31" t="str">
            <v>1-26</v>
          </cell>
          <cell r="L31" t="str">
            <v>天文館26</v>
          </cell>
          <cell r="M31">
            <v>123481</v>
          </cell>
          <cell r="N31" t="str">
            <v>899-1026</v>
          </cell>
          <cell r="O31" t="str">
            <v>099</v>
          </cell>
          <cell r="P31" t="str">
            <v>123</v>
          </cell>
          <cell r="Q31" t="str">
            <v>0026</v>
          </cell>
          <cell r="Y31" t="str">
            <v>070123481</v>
          </cell>
          <cell r="Z31" t="str">
            <v>鹿児島銀行</v>
          </cell>
          <cell r="AA31" t="str">
            <v>みずほ通</v>
          </cell>
          <cell r="AB31" t="str">
            <v>101-0000026</v>
          </cell>
          <cell r="AG31">
            <v>42005</v>
          </cell>
          <cell r="AK31">
            <v>40269</v>
          </cell>
          <cell r="AN31" t="str">
            <v/>
          </cell>
          <cell r="AO31" t="str">
            <v/>
          </cell>
          <cell r="AP31" t="str">
            <v/>
          </cell>
          <cell r="AQ31" t="str">
            <v/>
          </cell>
          <cell r="BB31">
            <v>35521</v>
          </cell>
        </row>
        <row r="32">
          <cell r="B32">
            <v>27</v>
          </cell>
          <cell r="C32">
            <v>1</v>
          </cell>
          <cell r="D32" t="str">
            <v>0</v>
          </cell>
          <cell r="E32" t="str">
            <v>2-</v>
          </cell>
          <cell r="F32" t="str">
            <v>028</v>
          </cell>
          <cell r="G32" t="str">
            <v>教諭</v>
          </cell>
          <cell r="H32" t="str">
            <v>長渕　剛</v>
          </cell>
          <cell r="I32" t="str">
            <v>ﾅｶﾞﾌﾞﾁ ﾂﾖｼ</v>
          </cell>
          <cell r="J32" t="str">
            <v>鹿児島市天文館27丁目</v>
          </cell>
          <cell r="K32" t="str">
            <v>1-27</v>
          </cell>
          <cell r="L32" t="str">
            <v>天文館27</v>
          </cell>
          <cell r="M32">
            <v>123482</v>
          </cell>
          <cell r="N32" t="str">
            <v>899-1027</v>
          </cell>
          <cell r="O32" t="str">
            <v>099</v>
          </cell>
          <cell r="P32" t="str">
            <v>123</v>
          </cell>
          <cell r="Q32" t="str">
            <v>0027</v>
          </cell>
          <cell r="Y32" t="str">
            <v>070123482</v>
          </cell>
          <cell r="Z32" t="str">
            <v>鹿児島銀行</v>
          </cell>
          <cell r="AA32" t="str">
            <v>みずほ通</v>
          </cell>
          <cell r="AB32" t="str">
            <v>101-0000027</v>
          </cell>
          <cell r="AG32">
            <v>42005</v>
          </cell>
          <cell r="AK32">
            <v>40269</v>
          </cell>
          <cell r="AN32" t="str">
            <v/>
          </cell>
          <cell r="AO32" t="str">
            <v/>
          </cell>
          <cell r="AP32" t="str">
            <v/>
          </cell>
          <cell r="AQ32" t="str">
            <v/>
          </cell>
          <cell r="BB32">
            <v>39539</v>
          </cell>
        </row>
        <row r="33">
          <cell r="B33">
            <v>28</v>
          </cell>
          <cell r="C33">
            <v>1</v>
          </cell>
          <cell r="D33" t="str">
            <v>0</v>
          </cell>
          <cell r="E33" t="str">
            <v>2-</v>
          </cell>
          <cell r="F33" t="str">
            <v>053</v>
          </cell>
          <cell r="G33" t="str">
            <v>教諭</v>
          </cell>
          <cell r="H33" t="str">
            <v>吉田　拓郎</v>
          </cell>
          <cell r="I33" t="str">
            <v>ﾖｼﾀﾞ ﾀｸﾛｳ</v>
          </cell>
          <cell r="J33" t="str">
            <v>鹿児島市天文館28丁目</v>
          </cell>
          <cell r="K33" t="str">
            <v>1-28</v>
          </cell>
          <cell r="L33" t="str">
            <v>天文館28</v>
          </cell>
          <cell r="M33">
            <v>123483</v>
          </cell>
          <cell r="N33" t="str">
            <v>899-1028</v>
          </cell>
          <cell r="O33" t="str">
            <v>099</v>
          </cell>
          <cell r="P33" t="str">
            <v>123</v>
          </cell>
          <cell r="Q33" t="str">
            <v>0028</v>
          </cell>
          <cell r="Y33" t="str">
            <v>070123483</v>
          </cell>
          <cell r="Z33" t="str">
            <v>鹿児島銀行</v>
          </cell>
          <cell r="AA33" t="str">
            <v>みずほ通</v>
          </cell>
          <cell r="AB33" t="str">
            <v>101-0000028</v>
          </cell>
          <cell r="AG33">
            <v>42005</v>
          </cell>
          <cell r="AK33">
            <v>40269</v>
          </cell>
          <cell r="AN33" t="str">
            <v/>
          </cell>
          <cell r="AO33" t="str">
            <v/>
          </cell>
          <cell r="AP33" t="str">
            <v/>
          </cell>
          <cell r="AQ33" t="str">
            <v/>
          </cell>
          <cell r="BB33">
            <v>40634</v>
          </cell>
        </row>
        <row r="34">
          <cell r="B34">
            <v>29</v>
          </cell>
          <cell r="C34">
            <v>1</v>
          </cell>
          <cell r="D34" t="str">
            <v>0</v>
          </cell>
          <cell r="E34" t="str">
            <v>2-</v>
          </cell>
          <cell r="F34" t="str">
            <v>045</v>
          </cell>
          <cell r="G34" t="str">
            <v>教諭</v>
          </cell>
          <cell r="H34" t="str">
            <v>曾木　滝子</v>
          </cell>
          <cell r="I34" t="str">
            <v>ｿｷﾞﾉ　ﾀｷｺ</v>
          </cell>
          <cell r="J34" t="str">
            <v>鹿児島市天文館29丁目</v>
          </cell>
          <cell r="K34" t="str">
            <v>1-29</v>
          </cell>
          <cell r="L34" t="str">
            <v>天文館29</v>
          </cell>
          <cell r="M34">
            <v>123484</v>
          </cell>
          <cell r="N34" t="str">
            <v>899-1029</v>
          </cell>
          <cell r="O34" t="str">
            <v>099</v>
          </cell>
          <cell r="P34" t="str">
            <v>123</v>
          </cell>
          <cell r="Q34" t="str">
            <v>0029</v>
          </cell>
          <cell r="Y34" t="str">
            <v>070123484</v>
          </cell>
          <cell r="Z34" t="str">
            <v>鹿児島銀行</v>
          </cell>
          <cell r="AA34" t="str">
            <v>みずほ通</v>
          </cell>
          <cell r="AB34" t="str">
            <v>101-0000029</v>
          </cell>
          <cell r="AG34">
            <v>42005</v>
          </cell>
          <cell r="AK34">
            <v>40269</v>
          </cell>
          <cell r="AN34" t="str">
            <v/>
          </cell>
          <cell r="AO34" t="str">
            <v/>
          </cell>
          <cell r="AP34" t="str">
            <v/>
          </cell>
          <cell r="AQ34" t="str">
            <v/>
          </cell>
          <cell r="BB34">
            <v>41365</v>
          </cell>
        </row>
        <row r="35">
          <cell r="B35">
            <v>30</v>
          </cell>
          <cell r="C35">
            <v>1</v>
          </cell>
          <cell r="D35" t="str">
            <v>0</v>
          </cell>
          <cell r="E35" t="str">
            <v>2-</v>
          </cell>
          <cell r="F35" t="str">
            <v>044</v>
          </cell>
          <cell r="G35" t="str">
            <v>教諭</v>
          </cell>
          <cell r="H35" t="str">
            <v>志布志　太陽</v>
          </cell>
          <cell r="I35" t="str">
            <v>ｼﾌﾞｼ ﾀｲﾖｳ</v>
          </cell>
          <cell r="J35" t="str">
            <v>鹿児島市天文館30丁目</v>
          </cell>
          <cell r="K35" t="str">
            <v>1-30</v>
          </cell>
          <cell r="L35" t="str">
            <v>天文館30</v>
          </cell>
          <cell r="M35">
            <v>123485</v>
          </cell>
          <cell r="N35" t="str">
            <v>899-1030</v>
          </cell>
          <cell r="O35" t="str">
            <v>099</v>
          </cell>
          <cell r="P35" t="str">
            <v>123</v>
          </cell>
          <cell r="Q35" t="str">
            <v>0030</v>
          </cell>
          <cell r="Y35" t="str">
            <v>070123485</v>
          </cell>
          <cell r="Z35" t="str">
            <v>鹿児島銀行</v>
          </cell>
          <cell r="AA35" t="str">
            <v>みずほ通</v>
          </cell>
          <cell r="AB35" t="str">
            <v>101-0000030</v>
          </cell>
          <cell r="AG35">
            <v>42005</v>
          </cell>
          <cell r="AK35">
            <v>40269</v>
          </cell>
          <cell r="AN35" t="str">
            <v/>
          </cell>
          <cell r="AO35" t="str">
            <v/>
          </cell>
          <cell r="AP35" t="str">
            <v/>
          </cell>
          <cell r="AQ35" t="str">
            <v/>
          </cell>
          <cell r="BB35">
            <v>41368</v>
          </cell>
        </row>
        <row r="36">
          <cell r="B36">
            <v>31</v>
          </cell>
          <cell r="C36">
            <v>1</v>
          </cell>
          <cell r="D36" t="str">
            <v>0</v>
          </cell>
          <cell r="E36" t="str">
            <v>2-</v>
          </cell>
          <cell r="F36" t="str">
            <v>045</v>
          </cell>
          <cell r="G36" t="str">
            <v>教諭</v>
          </cell>
          <cell r="H36" t="str">
            <v>夕焼　小焼</v>
          </cell>
          <cell r="I36" t="str">
            <v>ﾕｳﾔｹ ｺﾔｹ</v>
          </cell>
          <cell r="J36" t="str">
            <v>鹿児島市天文館31丁目</v>
          </cell>
          <cell r="K36" t="str">
            <v>1-31</v>
          </cell>
          <cell r="L36" t="str">
            <v>天文館31</v>
          </cell>
          <cell r="M36">
            <v>123486</v>
          </cell>
          <cell r="N36" t="str">
            <v>899-1031</v>
          </cell>
          <cell r="O36" t="str">
            <v>099</v>
          </cell>
          <cell r="P36" t="str">
            <v>123</v>
          </cell>
          <cell r="Q36" t="str">
            <v>0031</v>
          </cell>
          <cell r="R36" t="str">
            <v>産休</v>
          </cell>
          <cell r="Y36" t="str">
            <v>070123486</v>
          </cell>
          <cell r="Z36" t="str">
            <v>鹿児島銀行</v>
          </cell>
          <cell r="AA36" t="str">
            <v>みずほ通</v>
          </cell>
          <cell r="AB36" t="str">
            <v>101-0000031</v>
          </cell>
          <cell r="AG36">
            <v>42005</v>
          </cell>
          <cell r="AK36">
            <v>40269</v>
          </cell>
          <cell r="AL36">
            <v>40590</v>
          </cell>
          <cell r="AN36">
            <v>40535</v>
          </cell>
          <cell r="AO36" t="str">
            <v/>
          </cell>
          <cell r="AP36" t="str">
            <v/>
          </cell>
          <cell r="AQ36" t="str">
            <v/>
          </cell>
          <cell r="AR36">
            <v>40999</v>
          </cell>
          <cell r="BB36">
            <v>41372</v>
          </cell>
        </row>
        <row r="37">
          <cell r="B37">
            <v>32</v>
          </cell>
          <cell r="C37">
            <v>1</v>
          </cell>
          <cell r="D37" t="str">
            <v>0</v>
          </cell>
          <cell r="E37" t="str">
            <v>2-</v>
          </cell>
          <cell r="F37" t="str">
            <v>073</v>
          </cell>
          <cell r="G37" t="str">
            <v>教諭</v>
          </cell>
          <cell r="H37" t="str">
            <v>太平　洋子</v>
          </cell>
          <cell r="I37" t="str">
            <v>ﾀｲﾍｲ　ﾖｳｺ</v>
          </cell>
          <cell r="J37" t="str">
            <v>鹿児島市天文館32丁目</v>
          </cell>
          <cell r="K37" t="str">
            <v>1-32</v>
          </cell>
          <cell r="L37" t="str">
            <v>天文館32</v>
          </cell>
          <cell r="M37">
            <v>123487</v>
          </cell>
          <cell r="N37" t="str">
            <v>899-1032</v>
          </cell>
          <cell r="O37" t="str">
            <v>099</v>
          </cell>
          <cell r="P37" t="str">
            <v>123</v>
          </cell>
          <cell r="Q37" t="str">
            <v>0032</v>
          </cell>
          <cell r="R37" t="str">
            <v>育休</v>
          </cell>
          <cell r="Y37" t="str">
            <v>070123487</v>
          </cell>
          <cell r="Z37" t="str">
            <v>鹿児島銀行</v>
          </cell>
          <cell r="AA37" t="str">
            <v>みずほ通</v>
          </cell>
          <cell r="AB37" t="str">
            <v>101-0000032</v>
          </cell>
          <cell r="AG37">
            <v>42005</v>
          </cell>
          <cell r="AH37">
            <v>285376</v>
          </cell>
          <cell r="AK37">
            <v>40270</v>
          </cell>
          <cell r="AL37">
            <v>40344</v>
          </cell>
          <cell r="AM37">
            <v>40342</v>
          </cell>
          <cell r="AN37">
            <v>40289</v>
          </cell>
          <cell r="AO37">
            <v>40398</v>
          </cell>
          <cell r="AP37">
            <v>40399</v>
          </cell>
          <cell r="AQ37">
            <v>40706</v>
          </cell>
          <cell r="AR37">
            <v>41364</v>
          </cell>
          <cell r="BB37">
            <v>41365</v>
          </cell>
          <cell r="BC37">
            <v>269310</v>
          </cell>
        </row>
        <row r="38">
          <cell r="B38">
            <v>33</v>
          </cell>
          <cell r="Y38" t="str">
            <v/>
          </cell>
          <cell r="AN38" t="str">
            <v/>
          </cell>
          <cell r="AO38" t="str">
            <v/>
          </cell>
          <cell r="AP38" t="str">
            <v/>
          </cell>
          <cell r="AQ38" t="str">
            <v/>
          </cell>
        </row>
        <row r="39">
          <cell r="B39">
            <v>34</v>
          </cell>
          <cell r="Y39" t="str">
            <v/>
          </cell>
          <cell r="AN39" t="str">
            <v/>
          </cell>
          <cell r="AO39" t="str">
            <v/>
          </cell>
          <cell r="AP39" t="str">
            <v/>
          </cell>
          <cell r="AQ39" t="str">
            <v/>
          </cell>
        </row>
        <row r="40">
          <cell r="B40">
            <v>35</v>
          </cell>
          <cell r="Y40" t="str">
            <v/>
          </cell>
          <cell r="AN40" t="str">
            <v/>
          </cell>
          <cell r="AO40" t="str">
            <v/>
          </cell>
          <cell r="AP40" t="str">
            <v/>
          </cell>
          <cell r="AQ40" t="str">
            <v/>
          </cell>
        </row>
        <row r="41">
          <cell r="B41">
            <v>36</v>
          </cell>
          <cell r="Y41" t="str">
            <v/>
          </cell>
          <cell r="AN41" t="str">
            <v/>
          </cell>
          <cell r="AO41" t="str">
            <v/>
          </cell>
          <cell r="AP41" t="str">
            <v/>
          </cell>
          <cell r="AQ41" t="str">
            <v/>
          </cell>
        </row>
        <row r="42">
          <cell r="B42">
            <v>37</v>
          </cell>
          <cell r="Y42" t="str">
            <v/>
          </cell>
          <cell r="AN42" t="str">
            <v/>
          </cell>
          <cell r="AO42" t="str">
            <v/>
          </cell>
          <cell r="AP42" t="str">
            <v/>
          </cell>
          <cell r="AQ42" t="str">
            <v/>
          </cell>
        </row>
        <row r="43">
          <cell r="B43">
            <v>38</v>
          </cell>
          <cell r="Y43" t="str">
            <v/>
          </cell>
          <cell r="AN43" t="str">
            <v/>
          </cell>
          <cell r="AO43" t="str">
            <v/>
          </cell>
          <cell r="AP43" t="str">
            <v/>
          </cell>
          <cell r="AQ43" t="str">
            <v/>
          </cell>
        </row>
        <row r="44">
          <cell r="B44">
            <v>39</v>
          </cell>
          <cell r="Y44" t="str">
            <v/>
          </cell>
          <cell r="AN44" t="str">
            <v/>
          </cell>
          <cell r="AO44" t="str">
            <v/>
          </cell>
          <cell r="AP44" t="str">
            <v/>
          </cell>
          <cell r="AQ44" t="str">
            <v/>
          </cell>
        </row>
        <row r="45">
          <cell r="B45">
            <v>40</v>
          </cell>
          <cell r="Y45" t="str">
            <v/>
          </cell>
          <cell r="AN45" t="str">
            <v/>
          </cell>
          <cell r="AO45" t="str">
            <v/>
          </cell>
          <cell r="AP45" t="str">
            <v/>
          </cell>
          <cell r="AQ45" t="str">
            <v/>
          </cell>
        </row>
        <row r="46">
          <cell r="B46">
            <v>41</v>
          </cell>
          <cell r="Y46" t="str">
            <v/>
          </cell>
          <cell r="AK46">
            <v>40269</v>
          </cell>
          <cell r="AN46" t="str">
            <v/>
          </cell>
          <cell r="AO46" t="str">
            <v/>
          </cell>
          <cell r="AP46" t="str">
            <v/>
          </cell>
          <cell r="AQ46" t="str">
            <v/>
          </cell>
        </row>
        <row r="47">
          <cell r="B47">
            <v>42</v>
          </cell>
          <cell r="Y47" t="str">
            <v/>
          </cell>
          <cell r="AN47" t="str">
            <v/>
          </cell>
          <cell r="AO47" t="str">
            <v/>
          </cell>
          <cell r="AP47" t="str">
            <v/>
          </cell>
          <cell r="AQ47" t="str">
            <v/>
          </cell>
        </row>
        <row r="48">
          <cell r="B48">
            <v>43</v>
          </cell>
          <cell r="Y48" t="str">
            <v/>
          </cell>
          <cell r="AN48" t="str">
            <v/>
          </cell>
          <cell r="AO48" t="str">
            <v/>
          </cell>
          <cell r="AP48" t="str">
            <v/>
          </cell>
          <cell r="AQ48" t="str">
            <v/>
          </cell>
        </row>
        <row r="49">
          <cell r="B49">
            <v>44</v>
          </cell>
          <cell r="Y49" t="str">
            <v/>
          </cell>
          <cell r="AN49" t="str">
            <v/>
          </cell>
          <cell r="AO49" t="str">
            <v/>
          </cell>
          <cell r="AP49" t="str">
            <v/>
          </cell>
          <cell r="AQ49" t="str">
            <v/>
          </cell>
        </row>
        <row r="50">
          <cell r="B50">
            <v>45</v>
          </cell>
          <cell r="Y50" t="str">
            <v/>
          </cell>
          <cell r="AN50" t="str">
            <v/>
          </cell>
          <cell r="AO50" t="str">
            <v/>
          </cell>
          <cell r="AP50" t="str">
            <v/>
          </cell>
          <cell r="AQ50" t="str">
            <v/>
          </cell>
        </row>
        <row r="51">
          <cell r="B51">
            <v>46</v>
          </cell>
          <cell r="Y51" t="str">
            <v/>
          </cell>
          <cell r="AN51" t="str">
            <v/>
          </cell>
          <cell r="AO51" t="str">
            <v/>
          </cell>
          <cell r="AP51" t="str">
            <v/>
          </cell>
          <cell r="AQ51" t="str">
            <v/>
          </cell>
        </row>
        <row r="52">
          <cell r="B52">
            <v>47</v>
          </cell>
          <cell r="Y52" t="str">
            <v/>
          </cell>
          <cell r="AN52" t="str">
            <v/>
          </cell>
          <cell r="AO52" t="str">
            <v/>
          </cell>
          <cell r="AP52" t="str">
            <v/>
          </cell>
          <cell r="AQ52" t="str">
            <v/>
          </cell>
        </row>
        <row r="53">
          <cell r="B53">
            <v>48</v>
          </cell>
          <cell r="Y53" t="str">
            <v/>
          </cell>
          <cell r="AN53" t="str">
            <v/>
          </cell>
          <cell r="AO53" t="str">
            <v/>
          </cell>
          <cell r="AP53" t="str">
            <v/>
          </cell>
          <cell r="AQ53" t="str">
            <v/>
          </cell>
        </row>
        <row r="54">
          <cell r="B54">
            <v>49</v>
          </cell>
          <cell r="Y54" t="str">
            <v/>
          </cell>
          <cell r="AN54" t="str">
            <v/>
          </cell>
          <cell r="AO54" t="str">
            <v/>
          </cell>
          <cell r="AP54" t="str">
            <v/>
          </cell>
          <cell r="AQ54" t="str">
            <v/>
          </cell>
        </row>
        <row r="55">
          <cell r="B55">
            <v>50</v>
          </cell>
          <cell r="C55">
            <v>1</v>
          </cell>
          <cell r="D55" t="str">
            <v>0</v>
          </cell>
          <cell r="E55" t="str">
            <v>2-</v>
          </cell>
          <cell r="F55" t="str">
            <v>100</v>
          </cell>
          <cell r="G55" t="str">
            <v>教諭</v>
          </cell>
          <cell r="H55" t="str">
            <v>薩摩　隼人</v>
          </cell>
          <cell r="I55" t="str">
            <v>ｻﾂﾏ　ﾊﾔﾄ</v>
          </cell>
          <cell r="J55" t="str">
            <v>鹿児島市石灯籠</v>
          </cell>
          <cell r="K55" t="str">
            <v>1-2-3</v>
          </cell>
          <cell r="L55" t="str">
            <v>天文館</v>
          </cell>
          <cell r="M55">
            <v>123456</v>
          </cell>
          <cell r="N55" t="str">
            <v>890-5678</v>
          </cell>
          <cell r="O55" t="str">
            <v>099</v>
          </cell>
          <cell r="P55" t="str">
            <v>123</v>
          </cell>
          <cell r="Q55" t="str">
            <v>4567</v>
          </cell>
          <cell r="R55" t="str">
            <v>ｻﾝﾌﾟﾙ</v>
          </cell>
          <cell r="U55" t="str">
            <v>6主任</v>
          </cell>
          <cell r="Y55" t="str">
            <v>070123456</v>
          </cell>
          <cell r="Z55" t="str">
            <v>鹿児島銀行</v>
          </cell>
          <cell r="AA55" t="str">
            <v>みずほ通</v>
          </cell>
          <cell r="AB55" t="str">
            <v>101-0000007</v>
          </cell>
          <cell r="AC55" t="str">
            <v>配/子2</v>
          </cell>
          <cell r="AD55" t="str">
            <v>車50分42.0㎞=　28800</v>
          </cell>
          <cell r="AE55" t="str">
            <v>借家/57000･　27000</v>
          </cell>
          <cell r="AF55">
            <v>450601</v>
          </cell>
          <cell r="AG55">
            <v>42005</v>
          </cell>
          <cell r="AH55">
            <v>321048</v>
          </cell>
          <cell r="AI55" t="str">
            <v>七八八</v>
          </cell>
          <cell r="AJ55" t="str">
            <v>788-222224</v>
          </cell>
          <cell r="AK55">
            <v>39173</v>
          </cell>
          <cell r="AL55">
            <v>43800</v>
          </cell>
          <cell r="AM55">
            <v>43819</v>
          </cell>
          <cell r="AN55">
            <v>43745</v>
          </cell>
          <cell r="AO55">
            <v>43875</v>
          </cell>
          <cell r="AP55">
            <v>43876</v>
          </cell>
          <cell r="AQ55">
            <v>44183</v>
          </cell>
          <cell r="AR55">
            <v>40999</v>
          </cell>
          <cell r="AT55" t="str">
            <v>翼</v>
          </cell>
          <cell r="AU55" t="str">
            <v>長男</v>
          </cell>
          <cell r="AV55" t="str">
            <v>みずほ銀行</v>
          </cell>
          <cell r="AW55" t="str">
            <v>みずほ通</v>
          </cell>
          <cell r="AX55" t="str">
            <v>101-0000007</v>
          </cell>
          <cell r="AY55" t="str">
            <v>九州労働</v>
          </cell>
          <cell r="AZ55" t="str">
            <v>鹿児島</v>
          </cell>
          <cell r="BA55" t="str">
            <v>934-11111101</v>
          </cell>
          <cell r="BB55">
            <v>31868</v>
          </cell>
          <cell r="BC55">
            <v>327600</v>
          </cell>
          <cell r="BD55" t="str">
            <v>みどり/無職</v>
          </cell>
          <cell r="BE55" t="str">
            <v>薩摩　みどり</v>
          </cell>
          <cell r="BF55" t="str">
            <v>ｻﾂﾏ　ﾐﾄﾞﾘ</v>
          </cell>
          <cell r="BG55">
            <v>26078</v>
          </cell>
        </row>
        <row r="56">
          <cell r="B56">
            <v>51</v>
          </cell>
          <cell r="Y56" t="str">
            <v/>
          </cell>
          <cell r="AN56" t="str">
            <v/>
          </cell>
          <cell r="AO56" t="str">
            <v/>
          </cell>
          <cell r="AP56" t="str">
            <v/>
          </cell>
          <cell r="AQ56" t="str">
            <v/>
          </cell>
        </row>
        <row r="57">
          <cell r="B57">
            <v>52</v>
          </cell>
          <cell r="Y57" t="str">
            <v/>
          </cell>
          <cell r="AN57" t="str">
            <v/>
          </cell>
          <cell r="AO57" t="str">
            <v/>
          </cell>
          <cell r="AP57" t="str">
            <v/>
          </cell>
          <cell r="AQ57" t="str">
            <v/>
          </cell>
        </row>
        <row r="58">
          <cell r="B58">
            <v>53</v>
          </cell>
          <cell r="Y58" t="str">
            <v/>
          </cell>
          <cell r="AN58" t="str">
            <v/>
          </cell>
          <cell r="AO58" t="str">
            <v/>
          </cell>
          <cell r="AP58" t="str">
            <v/>
          </cell>
          <cell r="AQ58" t="str">
            <v/>
          </cell>
        </row>
        <row r="59">
          <cell r="B59">
            <v>54</v>
          </cell>
          <cell r="Y59" t="str">
            <v/>
          </cell>
          <cell r="AN59" t="str">
            <v/>
          </cell>
          <cell r="AO59" t="str">
            <v/>
          </cell>
          <cell r="AP59" t="str">
            <v/>
          </cell>
          <cell r="AQ59" t="str">
            <v/>
          </cell>
        </row>
        <row r="60">
          <cell r="B60">
            <v>55</v>
          </cell>
          <cell r="Y60" t="str">
            <v/>
          </cell>
          <cell r="AN60" t="str">
            <v/>
          </cell>
          <cell r="AO60" t="str">
            <v/>
          </cell>
          <cell r="AP60" t="str">
            <v/>
          </cell>
          <cell r="AQ60" t="str">
            <v/>
          </cell>
        </row>
        <row r="61">
          <cell r="B61">
            <v>56</v>
          </cell>
          <cell r="Y61" t="str">
            <v/>
          </cell>
          <cell r="AN61" t="str">
            <v/>
          </cell>
          <cell r="AO61" t="str">
            <v/>
          </cell>
          <cell r="AP61" t="str">
            <v/>
          </cell>
          <cell r="AQ61" t="str">
            <v/>
          </cell>
        </row>
        <row r="62">
          <cell r="B62">
            <v>57</v>
          </cell>
          <cell r="Y62" t="str">
            <v/>
          </cell>
          <cell r="AN62" t="str">
            <v/>
          </cell>
          <cell r="AO62" t="str">
            <v/>
          </cell>
          <cell r="AP62" t="str">
            <v/>
          </cell>
          <cell r="AQ62" t="str">
            <v/>
          </cell>
        </row>
        <row r="63">
          <cell r="B63">
            <v>58</v>
          </cell>
          <cell r="Y63" t="str">
            <v/>
          </cell>
          <cell r="AN63" t="str">
            <v/>
          </cell>
          <cell r="AO63" t="str">
            <v/>
          </cell>
          <cell r="AP63" t="str">
            <v/>
          </cell>
          <cell r="AQ63" t="str">
            <v/>
          </cell>
        </row>
        <row r="64">
          <cell r="B64">
            <v>59</v>
          </cell>
          <cell r="Y64" t="str">
            <v/>
          </cell>
          <cell r="AN64" t="str">
            <v/>
          </cell>
          <cell r="AO64" t="str">
            <v/>
          </cell>
          <cell r="AP64" t="str">
            <v/>
          </cell>
          <cell r="AQ64" t="str">
            <v/>
          </cell>
        </row>
        <row r="65">
          <cell r="B65">
            <v>60</v>
          </cell>
          <cell r="Y65" t="str">
            <v/>
          </cell>
          <cell r="AN65" t="str">
            <v/>
          </cell>
          <cell r="AO65" t="str">
            <v/>
          </cell>
          <cell r="AP65" t="str">
            <v/>
          </cell>
          <cell r="AQ65" t="str">
            <v/>
          </cell>
        </row>
        <row r="66">
          <cell r="B66">
            <v>61</v>
          </cell>
          <cell r="Y66" t="str">
            <v/>
          </cell>
          <cell r="AN66" t="str">
            <v/>
          </cell>
          <cell r="AO66" t="str">
            <v/>
          </cell>
          <cell r="AP66" t="str">
            <v/>
          </cell>
          <cell r="AQ66" t="str">
            <v/>
          </cell>
        </row>
        <row r="67">
          <cell r="B67">
            <v>62</v>
          </cell>
          <cell r="Y67" t="str">
            <v/>
          </cell>
          <cell r="AN67" t="str">
            <v/>
          </cell>
          <cell r="AO67" t="str">
            <v/>
          </cell>
          <cell r="AP67" t="str">
            <v/>
          </cell>
          <cell r="AQ67" t="str">
            <v/>
          </cell>
        </row>
        <row r="68">
          <cell r="B68">
            <v>63</v>
          </cell>
          <cell r="Y68" t="str">
            <v/>
          </cell>
          <cell r="AN68" t="str">
            <v/>
          </cell>
          <cell r="AO68" t="str">
            <v/>
          </cell>
          <cell r="AP68" t="str">
            <v/>
          </cell>
          <cell r="AQ68" t="str">
            <v/>
          </cell>
        </row>
        <row r="69">
          <cell r="B69">
            <v>64</v>
          </cell>
          <cell r="Y69" t="str">
            <v/>
          </cell>
          <cell r="AN69" t="str">
            <v/>
          </cell>
          <cell r="AO69" t="str">
            <v/>
          </cell>
          <cell r="AP69" t="str">
            <v/>
          </cell>
          <cell r="AQ69" t="str">
            <v/>
          </cell>
        </row>
        <row r="70">
          <cell r="B70">
            <v>65</v>
          </cell>
          <cell r="Y70" t="str">
            <v/>
          </cell>
          <cell r="AN70" t="str">
            <v/>
          </cell>
          <cell r="AO70" t="str">
            <v/>
          </cell>
          <cell r="AP70" t="str">
            <v/>
          </cell>
          <cell r="AQ70" t="str">
            <v/>
          </cell>
        </row>
        <row r="71">
          <cell r="B71">
            <v>66</v>
          </cell>
          <cell r="Y71" t="str">
            <v/>
          </cell>
          <cell r="AN71" t="str">
            <v/>
          </cell>
          <cell r="AO71" t="str">
            <v/>
          </cell>
          <cell r="AP71" t="str">
            <v/>
          </cell>
          <cell r="AQ71" t="str">
            <v/>
          </cell>
        </row>
        <row r="72">
          <cell r="B72">
            <v>67</v>
          </cell>
          <cell r="Y72" t="str">
            <v/>
          </cell>
          <cell r="AN72" t="str">
            <v/>
          </cell>
          <cell r="AO72" t="str">
            <v/>
          </cell>
          <cell r="AP72" t="str">
            <v/>
          </cell>
          <cell r="AQ72" t="str">
            <v/>
          </cell>
        </row>
        <row r="73">
          <cell r="B73">
            <v>68</v>
          </cell>
          <cell r="Y73" t="str">
            <v/>
          </cell>
          <cell r="AN73" t="str">
            <v/>
          </cell>
          <cell r="AO73" t="str">
            <v/>
          </cell>
          <cell r="AP73" t="str">
            <v/>
          </cell>
          <cell r="AQ73" t="str">
            <v/>
          </cell>
        </row>
        <row r="74">
          <cell r="B74">
            <v>69</v>
          </cell>
          <cell r="Y74" t="str">
            <v/>
          </cell>
          <cell r="AN74" t="str">
            <v/>
          </cell>
          <cell r="AO74" t="str">
            <v/>
          </cell>
          <cell r="AP74" t="str">
            <v/>
          </cell>
          <cell r="AQ74" t="str">
            <v/>
          </cell>
        </row>
        <row r="75">
          <cell r="B75">
            <v>70</v>
          </cell>
          <cell r="Y75" t="str">
            <v/>
          </cell>
          <cell r="AN75" t="str">
            <v/>
          </cell>
          <cell r="AO75" t="str">
            <v/>
          </cell>
          <cell r="AP75" t="str">
            <v/>
          </cell>
          <cell r="AQ75" t="str">
            <v/>
          </cell>
        </row>
        <row r="76">
          <cell r="B76">
            <v>71</v>
          </cell>
          <cell r="Y76" t="str">
            <v/>
          </cell>
          <cell r="AN76" t="str">
            <v/>
          </cell>
          <cell r="AO76" t="str">
            <v/>
          </cell>
          <cell r="AP76" t="str">
            <v/>
          </cell>
          <cell r="AQ76" t="str">
            <v/>
          </cell>
        </row>
        <row r="77">
          <cell r="B77">
            <v>72</v>
          </cell>
          <cell r="Y77" t="str">
            <v/>
          </cell>
          <cell r="AN77" t="str">
            <v/>
          </cell>
          <cell r="AO77" t="str">
            <v/>
          </cell>
          <cell r="AP77" t="str">
            <v/>
          </cell>
          <cell r="AQ77" t="str">
            <v/>
          </cell>
        </row>
        <row r="78">
          <cell r="B78">
            <v>73</v>
          </cell>
          <cell r="Y78" t="str">
            <v/>
          </cell>
          <cell r="AN78" t="str">
            <v/>
          </cell>
          <cell r="AO78" t="str">
            <v/>
          </cell>
          <cell r="AP78" t="str">
            <v/>
          </cell>
          <cell r="AQ78" t="str">
            <v/>
          </cell>
        </row>
        <row r="79">
          <cell r="B79">
            <v>74</v>
          </cell>
          <cell r="Y79" t="str">
            <v/>
          </cell>
          <cell r="AN79" t="str">
            <v/>
          </cell>
          <cell r="AO79" t="str">
            <v/>
          </cell>
          <cell r="AP79" t="str">
            <v/>
          </cell>
          <cell r="AQ79" t="str">
            <v/>
          </cell>
        </row>
        <row r="80">
          <cell r="B80">
            <v>75</v>
          </cell>
          <cell r="Y80" t="str">
            <v/>
          </cell>
          <cell r="AN80" t="str">
            <v/>
          </cell>
          <cell r="AO80" t="str">
            <v/>
          </cell>
          <cell r="AP80" t="str">
            <v/>
          </cell>
          <cell r="AQ80" t="str">
            <v/>
          </cell>
        </row>
        <row r="81">
          <cell r="B81">
            <v>76</v>
          </cell>
          <cell r="Y81" t="str">
            <v/>
          </cell>
          <cell r="AN81" t="str">
            <v/>
          </cell>
          <cell r="AO81" t="str">
            <v/>
          </cell>
          <cell r="AP81" t="str">
            <v/>
          </cell>
          <cell r="AQ81" t="str">
            <v/>
          </cell>
        </row>
        <row r="82">
          <cell r="B82">
            <v>77</v>
          </cell>
          <cell r="Y82" t="str">
            <v/>
          </cell>
          <cell r="AN82" t="str">
            <v/>
          </cell>
          <cell r="AO82" t="str">
            <v/>
          </cell>
          <cell r="AP82" t="str">
            <v/>
          </cell>
          <cell r="AQ82" t="str">
            <v/>
          </cell>
        </row>
        <row r="83">
          <cell r="B83">
            <v>78</v>
          </cell>
          <cell r="Y83" t="str">
            <v/>
          </cell>
          <cell r="AN83" t="str">
            <v/>
          </cell>
          <cell r="AO83" t="str">
            <v/>
          </cell>
          <cell r="AP83" t="str">
            <v/>
          </cell>
          <cell r="AQ83" t="str">
            <v/>
          </cell>
        </row>
        <row r="84">
          <cell r="B84">
            <v>79</v>
          </cell>
          <cell r="Y84" t="str">
            <v/>
          </cell>
          <cell r="AN84" t="str">
            <v/>
          </cell>
          <cell r="AO84" t="str">
            <v/>
          </cell>
          <cell r="AP84" t="str">
            <v/>
          </cell>
          <cell r="AQ84" t="str">
            <v/>
          </cell>
        </row>
        <row r="85">
          <cell r="B85">
            <v>80</v>
          </cell>
          <cell r="Y85" t="str">
            <v/>
          </cell>
          <cell r="AN85" t="str">
            <v/>
          </cell>
          <cell r="AO85" t="str">
            <v/>
          </cell>
          <cell r="AP85" t="str">
            <v/>
          </cell>
          <cell r="AQ85" t="str">
            <v/>
          </cell>
        </row>
        <row r="86">
          <cell r="B86">
            <v>81</v>
          </cell>
          <cell r="Y86" t="str">
            <v/>
          </cell>
          <cell r="AN86" t="str">
            <v/>
          </cell>
          <cell r="AO86" t="str">
            <v/>
          </cell>
          <cell r="AP86" t="str">
            <v/>
          </cell>
          <cell r="AQ86" t="str">
            <v/>
          </cell>
        </row>
        <row r="87">
          <cell r="B87">
            <v>82</v>
          </cell>
          <cell r="Y87" t="str">
            <v/>
          </cell>
          <cell r="AN87" t="str">
            <v/>
          </cell>
          <cell r="AO87" t="str">
            <v/>
          </cell>
          <cell r="AP87" t="str">
            <v/>
          </cell>
          <cell r="AQ87" t="str">
            <v/>
          </cell>
        </row>
        <row r="88">
          <cell r="B88">
            <v>83</v>
          </cell>
          <cell r="Y88" t="str">
            <v/>
          </cell>
          <cell r="AN88" t="str">
            <v/>
          </cell>
          <cell r="AO88" t="str">
            <v/>
          </cell>
          <cell r="AP88" t="str">
            <v/>
          </cell>
          <cell r="AQ88" t="str">
            <v/>
          </cell>
        </row>
        <row r="89">
          <cell r="B89">
            <v>84</v>
          </cell>
          <cell r="Y89" t="str">
            <v/>
          </cell>
          <cell r="AN89" t="str">
            <v/>
          </cell>
          <cell r="AO89" t="str">
            <v/>
          </cell>
          <cell r="AP89" t="str">
            <v/>
          </cell>
          <cell r="AQ89" t="str">
            <v/>
          </cell>
        </row>
        <row r="90">
          <cell r="B90">
            <v>85</v>
          </cell>
          <cell r="Y90" t="str">
            <v/>
          </cell>
          <cell r="AN90" t="str">
            <v/>
          </cell>
          <cell r="AO90" t="str">
            <v/>
          </cell>
          <cell r="AP90" t="str">
            <v/>
          </cell>
          <cell r="AQ90" t="str">
            <v/>
          </cell>
        </row>
        <row r="91">
          <cell r="B91">
            <v>86</v>
          </cell>
          <cell r="Y91" t="str">
            <v/>
          </cell>
          <cell r="AN91" t="str">
            <v/>
          </cell>
          <cell r="AO91" t="str">
            <v/>
          </cell>
          <cell r="AP91" t="str">
            <v/>
          </cell>
          <cell r="AQ91" t="str">
            <v/>
          </cell>
        </row>
        <row r="92">
          <cell r="B92">
            <v>87</v>
          </cell>
          <cell r="Y92" t="str">
            <v/>
          </cell>
          <cell r="AN92" t="str">
            <v/>
          </cell>
          <cell r="AO92" t="str">
            <v/>
          </cell>
          <cell r="AP92" t="str">
            <v/>
          </cell>
          <cell r="AQ92" t="str">
            <v/>
          </cell>
        </row>
        <row r="93">
          <cell r="B93">
            <v>88</v>
          </cell>
          <cell r="Y93" t="str">
            <v/>
          </cell>
          <cell r="AN93" t="str">
            <v/>
          </cell>
          <cell r="AO93" t="str">
            <v/>
          </cell>
          <cell r="AP93" t="str">
            <v/>
          </cell>
          <cell r="AQ93" t="str">
            <v/>
          </cell>
        </row>
        <row r="94">
          <cell r="B94">
            <v>89</v>
          </cell>
          <cell r="Y94" t="str">
            <v/>
          </cell>
          <cell r="AN94" t="str">
            <v/>
          </cell>
          <cell r="AO94" t="str">
            <v/>
          </cell>
          <cell r="AP94" t="str">
            <v/>
          </cell>
          <cell r="AQ94" t="str">
            <v/>
          </cell>
        </row>
        <row r="95">
          <cell r="B95">
            <v>90</v>
          </cell>
          <cell r="Y95" t="str">
            <v/>
          </cell>
          <cell r="AN95" t="str">
            <v/>
          </cell>
          <cell r="AO95" t="str">
            <v/>
          </cell>
          <cell r="AP95" t="str">
            <v/>
          </cell>
          <cell r="AQ95" t="str">
            <v/>
          </cell>
        </row>
        <row r="96">
          <cell r="B96">
            <v>91</v>
          </cell>
          <cell r="Y96" t="str">
            <v/>
          </cell>
          <cell r="AN96" t="str">
            <v/>
          </cell>
          <cell r="AO96" t="str">
            <v/>
          </cell>
          <cell r="AP96" t="str">
            <v/>
          </cell>
          <cell r="AQ96" t="str">
            <v/>
          </cell>
        </row>
        <row r="97">
          <cell r="B97">
            <v>92</v>
          </cell>
          <cell r="Y97" t="str">
            <v/>
          </cell>
          <cell r="AN97" t="str">
            <v/>
          </cell>
          <cell r="AO97" t="str">
            <v/>
          </cell>
          <cell r="AP97" t="str">
            <v/>
          </cell>
          <cell r="AQ97" t="str">
            <v/>
          </cell>
        </row>
        <row r="98">
          <cell r="B98">
            <v>93</v>
          </cell>
          <cell r="Y98" t="str">
            <v/>
          </cell>
          <cell r="AN98" t="str">
            <v/>
          </cell>
          <cell r="AO98" t="str">
            <v/>
          </cell>
          <cell r="AP98" t="str">
            <v/>
          </cell>
          <cell r="AQ98" t="str">
            <v/>
          </cell>
        </row>
        <row r="99">
          <cell r="B99">
            <v>94</v>
          </cell>
          <cell r="Y99" t="str">
            <v/>
          </cell>
          <cell r="AN99" t="str">
            <v/>
          </cell>
          <cell r="AO99" t="str">
            <v/>
          </cell>
          <cell r="AP99" t="str">
            <v/>
          </cell>
          <cell r="AQ99" t="str">
            <v/>
          </cell>
        </row>
        <row r="100">
          <cell r="B100">
            <v>95</v>
          </cell>
          <cell r="Y100" t="str">
            <v/>
          </cell>
          <cell r="AN100" t="str">
            <v/>
          </cell>
          <cell r="AO100" t="str">
            <v/>
          </cell>
          <cell r="AP100" t="str">
            <v/>
          </cell>
          <cell r="AQ100" t="str">
            <v/>
          </cell>
        </row>
        <row r="101">
          <cell r="B101">
            <v>96</v>
          </cell>
          <cell r="Y101" t="str">
            <v/>
          </cell>
          <cell r="AN101" t="str">
            <v/>
          </cell>
          <cell r="AO101" t="str">
            <v/>
          </cell>
          <cell r="AP101" t="str">
            <v/>
          </cell>
          <cell r="AQ101" t="str">
            <v/>
          </cell>
        </row>
        <row r="102">
          <cell r="B102">
            <v>97</v>
          </cell>
          <cell r="Y102" t="str">
            <v/>
          </cell>
          <cell r="AN102" t="str">
            <v/>
          </cell>
          <cell r="AO102" t="str">
            <v/>
          </cell>
          <cell r="AP102" t="str">
            <v/>
          </cell>
          <cell r="AQ102" t="str">
            <v/>
          </cell>
        </row>
        <row r="103">
          <cell r="B103">
            <v>98</v>
          </cell>
          <cell r="Y103" t="str">
            <v/>
          </cell>
          <cell r="AN103" t="str">
            <v/>
          </cell>
          <cell r="AO103" t="str">
            <v/>
          </cell>
          <cell r="AP103" t="str">
            <v/>
          </cell>
          <cell r="AQ103" t="str">
            <v/>
          </cell>
        </row>
        <row r="104">
          <cell r="B104">
            <v>99</v>
          </cell>
          <cell r="Y104" t="str">
            <v/>
          </cell>
          <cell r="AN104" t="str">
            <v/>
          </cell>
          <cell r="AO104" t="str">
            <v/>
          </cell>
          <cell r="AP104" t="str">
            <v/>
          </cell>
          <cell r="AQ104" t="str">
            <v/>
          </cell>
        </row>
        <row r="105">
          <cell r="B105">
            <v>100</v>
          </cell>
          <cell r="Y105" t="str">
            <v/>
          </cell>
          <cell r="AN105" t="str">
            <v/>
          </cell>
          <cell r="AO105" t="str">
            <v/>
          </cell>
          <cell r="AP105" t="str">
            <v/>
          </cell>
          <cell r="AQ105" t="str">
            <v/>
          </cell>
        </row>
        <row r="106">
          <cell r="B106">
            <v>101</v>
          </cell>
        </row>
      </sheetData>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Z100"/>
  <sheetViews>
    <sheetView topLeftCell="A7" workbookViewId="0">
      <selection activeCell="I19" sqref="I19:N24"/>
    </sheetView>
  </sheetViews>
  <sheetFormatPr defaultColWidth="2.625" defaultRowHeight="13.5" x14ac:dyDescent="0.15"/>
  <cols>
    <col min="1" max="3" width="2.625" style="2" customWidth="1"/>
    <col min="4" max="4" width="8.5" style="2" customWidth="1"/>
    <col min="5" max="5" width="13.75" style="2" customWidth="1"/>
    <col min="6" max="6" width="20.375" style="2" customWidth="1"/>
    <col min="7" max="8" width="2.625" style="2" customWidth="1"/>
    <col min="9" max="9" width="9.75" style="2" customWidth="1"/>
    <col min="10" max="10" width="21.5" style="2" customWidth="1"/>
    <col min="11" max="11" width="11" style="2" customWidth="1"/>
    <col min="12" max="12" width="13.375" style="2" customWidth="1"/>
    <col min="13" max="13" width="6.625" style="2" customWidth="1"/>
    <col min="14" max="14" width="18" style="2" customWidth="1"/>
    <col min="15" max="15" width="3.75" style="2" customWidth="1"/>
    <col min="16" max="16384" width="2.625" style="2"/>
  </cols>
  <sheetData>
    <row r="1" spans="1:52" ht="3" customHeight="1" x14ac:dyDescent="0.15">
      <c r="A1" s="110"/>
      <c r="B1" s="111"/>
      <c r="C1" s="111"/>
      <c r="D1" s="111"/>
      <c r="E1" s="112"/>
      <c r="F1" s="108"/>
      <c r="G1" s="109"/>
      <c r="H1" s="113"/>
      <c r="I1" s="114"/>
      <c r="J1" s="115"/>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row>
    <row r="2" spans="1:52" ht="6" customHeight="1"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row>
    <row r="3" spans="1:52" ht="6" customHeight="1" x14ac:dyDescent="0.1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row>
    <row r="4" spans="1:52" ht="6" customHeight="1" x14ac:dyDescent="0.1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row>
    <row r="5" spans="1:52" ht="39" x14ac:dyDescent="0.15">
      <c r="A5" s="3"/>
      <c r="B5" s="3"/>
      <c r="C5" s="3"/>
      <c r="D5" s="116" t="str">
        <f>[1]基本ﾃﾞｰﾀ!$B$2</f>
        <v>☆学校事務統括システムⅡ　WIN7正規版☆</v>
      </c>
      <c r="E5" s="116"/>
      <c r="F5" s="116"/>
      <c r="G5" s="116"/>
      <c r="H5" s="116"/>
      <c r="I5" s="116"/>
      <c r="J5" s="116"/>
      <c r="K5" s="116"/>
      <c r="L5" s="116"/>
      <c r="M5" s="116"/>
      <c r="N5" s="116"/>
      <c r="O5" s="116"/>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row>
    <row r="6" spans="1:52" x14ac:dyDescent="0.15">
      <c r="A6" s="3"/>
      <c r="B6" s="3"/>
      <c r="C6" s="3"/>
      <c r="D6" s="101" t="str">
        <f>[1]基本ﾃﾞｰﾀ!$C$3</f>
        <v>Main.Producer:K.Saito / Second.Producer:M.Yamanokuchi　2002-2013 OA研究推進委員会</v>
      </c>
      <c r="E6" s="101"/>
      <c r="F6" s="101"/>
      <c r="G6" s="101"/>
      <c r="H6" s="101"/>
      <c r="I6" s="101"/>
      <c r="J6" s="117" t="s">
        <v>0</v>
      </c>
      <c r="K6" s="117"/>
      <c r="L6" s="117"/>
      <c r="M6" s="117"/>
      <c r="N6" s="117"/>
      <c r="O6" s="117"/>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row>
    <row r="7" spans="1:52" x14ac:dyDescent="0.15">
      <c r="A7" s="3"/>
      <c r="B7" s="3"/>
      <c r="C7" s="3"/>
      <c r="D7" s="101" t="str">
        <f>[1]基本ﾃﾞｰﾀ!$C$4</f>
        <v>Microsoft Excel2000Pro SR1-00/07 &amp; IME2000/ATOK</v>
      </c>
      <c r="E7" s="101"/>
      <c r="F7" s="101"/>
      <c r="G7" s="101"/>
      <c r="H7" s="101"/>
      <c r="I7" s="101"/>
      <c r="J7" s="102">
        <f>[1]基本ﾃﾞｰﾀ!$J$3</f>
        <v>0</v>
      </c>
      <c r="K7" s="102"/>
      <c r="L7" s="102"/>
      <c r="M7" s="102"/>
      <c r="N7" s="102"/>
      <c r="O7" s="102"/>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row>
    <row r="8" spans="1:52" x14ac:dyDescent="0.15">
      <c r="A8" s="3"/>
      <c r="B8" s="3"/>
      <c r="C8" s="3"/>
      <c r="D8" s="101" t="str">
        <f>[1]基本ﾃﾞｰﾀ!$C$5</f>
        <v>つーるﾎﾞｯｸｽ　VBA MACRO　Ver9.11　Vol5.22　WIN7版</v>
      </c>
      <c r="E8" s="101"/>
      <c r="F8" s="101"/>
      <c r="G8" s="101"/>
      <c r="H8" s="101"/>
      <c r="I8" s="101"/>
      <c r="J8" s="102">
        <f>[1]基本ﾃﾞｰﾀ!$G$5</f>
        <v>0</v>
      </c>
      <c r="K8" s="102"/>
      <c r="L8" s="102"/>
      <c r="M8" s="102"/>
      <c r="N8" s="102"/>
      <c r="O8" s="102"/>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row>
    <row r="9" spans="1:52" ht="14.25" x14ac:dyDescent="0.15">
      <c r="A9" s="3"/>
      <c r="B9" s="3"/>
      <c r="C9" s="3"/>
      <c r="D9" s="7" t="s">
        <v>21</v>
      </c>
      <c r="E9" s="8" t="str">
        <f>[1]基本ﾃﾞｰﾀ!$D$6</f>
        <v>鹿児島市教育委員会</v>
      </c>
      <c r="F9" s="9" t="str">
        <f>[1]基本ﾃﾞｰﾀ!$E$6</f>
        <v>薩摩　隼太</v>
      </c>
      <c r="G9" s="4"/>
      <c r="H9" s="4"/>
      <c r="I9" s="4"/>
      <c r="J9" s="97" t="str">
        <f>[1]基本ﾃﾞｰﾀ!$J$5</f>
        <v>鹿児島県小中学校事務職員研究会管理</v>
      </c>
      <c r="K9" s="98"/>
      <c r="L9" s="98"/>
      <c r="M9" s="98"/>
      <c r="N9" s="98"/>
      <c r="O9" s="4" t="s">
        <v>1</v>
      </c>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row>
    <row r="10" spans="1:52" x14ac:dyDescent="0.15">
      <c r="A10" s="3"/>
      <c r="B10" s="3"/>
      <c r="C10" s="3"/>
      <c r="D10" s="105" t="s">
        <v>2</v>
      </c>
      <c r="E10" s="105"/>
      <c r="F10" s="105"/>
      <c r="G10" s="105"/>
      <c r="H10" s="6"/>
      <c r="I10" s="106" t="str">
        <f>[1]基本ﾃﾞｰﾀ!$F$7</f>
        <v>天文館教育事務所</v>
      </c>
      <c r="J10" s="107"/>
      <c r="K10" s="10" t="s">
        <v>3</v>
      </c>
      <c r="L10" s="10"/>
      <c r="M10" s="10"/>
      <c r="N10" s="11"/>
      <c r="O10" s="4"/>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row>
    <row r="11" spans="1:52" x14ac:dyDescent="0.15">
      <c r="A11" s="3"/>
      <c r="B11" s="3"/>
      <c r="C11" s="3"/>
      <c r="D11" s="5">
        <v>1</v>
      </c>
      <c r="E11" s="5" t="s">
        <v>4</v>
      </c>
      <c r="F11" s="95" t="str">
        <f>[1]基本ﾃﾞｰﾀ!D8</f>
        <v>鹿児島市立天文館小学校</v>
      </c>
      <c r="G11" s="96"/>
      <c r="H11" s="96"/>
      <c r="I11" s="118" t="s">
        <v>22</v>
      </c>
      <c r="J11" s="103"/>
      <c r="K11" s="103" t="str">
        <f>[1]基本ﾃﾞｰﾀ!$H$8</f>
        <v>大隅　太郎太</v>
      </c>
      <c r="L11" s="103"/>
      <c r="M11" s="103"/>
      <c r="N11" s="104"/>
      <c r="O11" s="4"/>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row>
    <row r="12" spans="1:52" x14ac:dyDescent="0.15">
      <c r="A12" s="3"/>
      <c r="B12" s="3"/>
      <c r="C12" s="3"/>
      <c r="D12" s="5">
        <v>2</v>
      </c>
      <c r="E12" s="5" t="s">
        <v>5</v>
      </c>
      <c r="F12" s="95" t="str">
        <f>[1]基本ﾃﾞｰﾀ!D9</f>
        <v>天文館小学校</v>
      </c>
      <c r="G12" s="96"/>
      <c r="H12" s="96"/>
      <c r="I12" s="12" t="str">
        <f>[1]基本ﾃﾞｰﾀ!$J$7</f>
        <v>〒899-0001</v>
      </c>
      <c r="J12" s="13" t="str">
        <f>[1]基本ﾃﾞｰﾀ!$K$7</f>
        <v>鹿児島市天文館1-1-2</v>
      </c>
      <c r="K12" s="13"/>
      <c r="L12" s="13"/>
      <c r="M12" s="13"/>
      <c r="N12" s="14"/>
      <c r="O12" s="4"/>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row>
    <row r="13" spans="1:52" x14ac:dyDescent="0.15">
      <c r="A13" s="3"/>
      <c r="B13" s="3"/>
      <c r="C13" s="3"/>
      <c r="D13" s="5">
        <v>3</v>
      </c>
      <c r="E13" s="5" t="s">
        <v>6</v>
      </c>
      <c r="F13" s="95" t="str">
        <f>[1]基本ﾃﾞｰﾀ!D10</f>
        <v>鹿児島</v>
      </c>
      <c r="G13" s="96"/>
      <c r="H13" s="96"/>
      <c r="I13" s="6"/>
      <c r="J13" s="6"/>
      <c r="K13" s="6"/>
      <c r="L13" s="6"/>
      <c r="M13" s="6"/>
      <c r="N13" s="4"/>
      <c r="O13" s="4"/>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row>
    <row r="14" spans="1:52" x14ac:dyDescent="0.15">
      <c r="A14" s="3"/>
      <c r="B14" s="3"/>
      <c r="C14" s="3"/>
      <c r="D14" s="5">
        <v>4</v>
      </c>
      <c r="E14" s="5" t="s">
        <v>7</v>
      </c>
      <c r="F14" s="95" t="str">
        <f>[1]基本ﾃﾞｰﾀ!D11</f>
        <v>鹿児島市天文館1-1-1</v>
      </c>
      <c r="G14" s="96"/>
      <c r="H14" s="96"/>
      <c r="I14" s="106" t="str">
        <f>[1]基本ﾃﾞｰﾀ!$F$6</f>
        <v>鹿児島県教育委員会</v>
      </c>
      <c r="J14" s="107"/>
      <c r="K14" s="10"/>
      <c r="L14" s="10"/>
      <c r="M14" s="10"/>
      <c r="N14" s="11"/>
      <c r="O14" s="4"/>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row>
    <row r="15" spans="1:52" x14ac:dyDescent="0.15">
      <c r="A15" s="3"/>
      <c r="B15" s="3"/>
      <c r="C15" s="3"/>
      <c r="D15" s="5">
        <v>5</v>
      </c>
      <c r="E15" s="5" t="s">
        <v>8</v>
      </c>
      <c r="F15" s="95" t="str">
        <f>[1]基本ﾃﾞｰﾀ!D12</f>
        <v>西郷　隆盛</v>
      </c>
      <c r="G15" s="96"/>
      <c r="H15" s="96"/>
      <c r="I15" s="15" t="str">
        <f>[1]基本ﾃﾞｰﾀ!$J$6</f>
        <v>〒８９０－８５７７</v>
      </c>
      <c r="J15" s="16" t="str">
        <f>[1]基本ﾃﾞｰﾀ!$K$6</f>
        <v>鹿児島市鴨池新町１０番１号</v>
      </c>
      <c r="K15" s="16"/>
      <c r="L15" s="16"/>
      <c r="M15" s="16"/>
      <c r="N15" s="17"/>
      <c r="O15" s="4"/>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row>
    <row r="16" spans="1:52" x14ac:dyDescent="0.15">
      <c r="A16" s="3"/>
      <c r="B16" s="3"/>
      <c r="C16" s="3"/>
      <c r="D16" s="5">
        <v>6</v>
      </c>
      <c r="E16" s="5" t="s">
        <v>9</v>
      </c>
      <c r="F16" s="95">
        <f>[1]基本ﾃﾞｰﾀ!D13</f>
        <v>2</v>
      </c>
      <c r="G16" s="96"/>
      <c r="H16" s="96"/>
      <c r="I16" s="12"/>
      <c r="J16" s="13"/>
      <c r="K16" s="13"/>
      <c r="L16" s="13"/>
      <c r="M16" s="13"/>
      <c r="N16" s="14"/>
      <c r="O16" s="4"/>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row>
    <row r="17" spans="1:52" x14ac:dyDescent="0.15">
      <c r="A17" s="3"/>
      <c r="B17" s="3"/>
      <c r="C17" s="3"/>
      <c r="D17" s="5">
        <v>7</v>
      </c>
      <c r="E17" s="5" t="s">
        <v>10</v>
      </c>
      <c r="F17" s="95" t="str">
        <f>[1]基本ﾃﾞｰﾀ!D14</f>
        <v>01</v>
      </c>
      <c r="G17" s="96"/>
      <c r="H17" s="96"/>
      <c r="I17" s="6"/>
      <c r="J17" s="6"/>
      <c r="K17" s="6"/>
      <c r="L17" s="6"/>
      <c r="M17" s="6"/>
      <c r="N17" s="4"/>
      <c r="O17" s="4"/>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row>
    <row r="18" spans="1:52" x14ac:dyDescent="0.15">
      <c r="A18" s="3"/>
      <c r="B18" s="3"/>
      <c r="C18" s="3"/>
      <c r="D18" s="5">
        <v>8</v>
      </c>
      <c r="E18" s="5" t="s">
        <v>11</v>
      </c>
      <c r="F18" s="95" t="str">
        <f>[1]基本ﾃﾞｰﾀ!D15</f>
        <v>10</v>
      </c>
      <c r="G18" s="96"/>
      <c r="H18" s="96"/>
      <c r="I18" s="6"/>
      <c r="J18" s="6"/>
      <c r="K18" s="6"/>
      <c r="L18" s="6"/>
      <c r="M18" s="6"/>
      <c r="N18" s="4"/>
      <c r="O18" s="4"/>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row>
    <row r="19" spans="1:52" x14ac:dyDescent="0.15">
      <c r="A19" s="3"/>
      <c r="B19" s="3"/>
      <c r="C19" s="3"/>
      <c r="D19" s="5">
        <v>9</v>
      </c>
      <c r="E19" s="5" t="s">
        <v>12</v>
      </c>
      <c r="F19" s="95" t="str">
        <f>[1]基本ﾃﾞｰﾀ!D16</f>
        <v>02</v>
      </c>
      <c r="G19" s="96"/>
      <c r="H19" s="96"/>
      <c r="I19" s="106" t="str">
        <f>[1]基本ﾃﾞｰﾀ!$F$31</f>
        <v>公立学校共済組合　鹿児島支部</v>
      </c>
      <c r="J19" s="107"/>
      <c r="K19" s="10"/>
      <c r="L19" s="10" t="str">
        <f>[1]基本ﾃﾞｰﾀ!$J$31</f>
        <v>〒890-8577</v>
      </c>
      <c r="M19" s="99" t="str">
        <f>[1]基本ﾃﾞｰﾀ!$K$31</f>
        <v>鹿児島市鴨池新町10-1</v>
      </c>
      <c r="N19" s="100"/>
      <c r="O19" s="4"/>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row>
    <row r="20" spans="1:52" x14ac:dyDescent="0.15">
      <c r="A20" s="3"/>
      <c r="B20" s="3"/>
      <c r="C20" s="3"/>
      <c r="D20" s="5">
        <v>10</v>
      </c>
      <c r="E20" s="5" t="s">
        <v>13</v>
      </c>
      <c r="F20" s="95" t="str">
        <f>[1]基本ﾃﾞｰﾀ!D17</f>
        <v>01</v>
      </c>
      <c r="G20" s="96"/>
      <c r="H20" s="96"/>
      <c r="I20" s="15"/>
      <c r="J20" s="16"/>
      <c r="K20" s="16"/>
      <c r="L20" s="16"/>
      <c r="M20" s="16"/>
      <c r="N20" s="17"/>
      <c r="O20" s="4"/>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row>
    <row r="21" spans="1:52" x14ac:dyDescent="0.15">
      <c r="A21" s="3"/>
      <c r="B21" s="3"/>
      <c r="C21" s="3"/>
      <c r="D21" s="5">
        <v>11</v>
      </c>
      <c r="E21" s="5" t="s">
        <v>14</v>
      </c>
      <c r="F21" s="95" t="str">
        <f>[1]基本ﾃﾞｰﾀ!D18</f>
        <v>09</v>
      </c>
      <c r="G21" s="96"/>
      <c r="H21" s="96"/>
      <c r="I21" s="118" t="str">
        <f>[1]基本ﾃﾞｰﾀ!$F$33</f>
        <v>鹿児島県教育庁  内</v>
      </c>
      <c r="J21" s="103"/>
      <c r="K21" s="16" t="str">
        <f>[1]基本ﾃﾞｰﾀ!$I$33</f>
        <v>TEL(県庁)</v>
      </c>
      <c r="L21" s="16" t="str">
        <f>[1]基本ﾃﾞｰﾀ!$J$33</f>
        <v>099-286-2111</v>
      </c>
      <c r="M21" s="16" t="str">
        <f>[1]基本ﾃﾞｰﾀ!$K$33</f>
        <v>FAX</v>
      </c>
      <c r="N21" s="19" t="str">
        <f>[1]基本ﾃﾞｰﾀ!$L$33</f>
        <v>099-286-5663</v>
      </c>
      <c r="O21" s="4"/>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row>
    <row r="22" spans="1:52" x14ac:dyDescent="0.15">
      <c r="A22" s="3"/>
      <c r="B22" s="3"/>
      <c r="C22" s="3"/>
      <c r="D22" s="5">
        <v>12</v>
      </c>
      <c r="E22" s="5" t="s">
        <v>15</v>
      </c>
      <c r="F22" s="95" t="str">
        <f>[1]基本ﾃﾞｰﾀ!D19</f>
        <v>02</v>
      </c>
      <c r="G22" s="96"/>
      <c r="H22" s="96"/>
      <c r="I22" s="15"/>
      <c r="J22" s="16"/>
      <c r="K22" s="16" t="str">
        <f>[1]基本ﾃﾞｰﾀ!$I$34</f>
        <v>福利係</v>
      </c>
      <c r="L22" s="16" t="str">
        <f>[1]基本ﾃﾞｰﾀ!$J$34</f>
        <v>099-286-5205</v>
      </c>
      <c r="M22" s="16" t="str">
        <f>[1]基本ﾃﾞｰﾀ!$K$34</f>
        <v>内線</v>
      </c>
      <c r="N22" s="20">
        <f>[1]基本ﾃﾞｰﾀ!$L$34</f>
        <v>521752185219</v>
      </c>
      <c r="O22" s="4"/>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row>
    <row r="23" spans="1:52" x14ac:dyDescent="0.15">
      <c r="A23" s="3"/>
      <c r="B23" s="3"/>
      <c r="C23" s="3"/>
      <c r="D23" s="5">
        <v>13</v>
      </c>
      <c r="E23" s="5" t="s">
        <v>16</v>
      </c>
      <c r="F23" s="95" t="str">
        <f>[1]基本ﾃﾞｰﾀ!D20</f>
        <v>654321</v>
      </c>
      <c r="G23" s="96"/>
      <c r="H23" s="96"/>
      <c r="I23" s="15"/>
      <c r="J23" s="16"/>
      <c r="K23" s="16" t="str">
        <f>[1]基本ﾃﾞｰﾀ!$I$35</f>
        <v>厚生係</v>
      </c>
      <c r="L23" s="16" t="str">
        <f>[1]基本ﾃﾞｰﾀ!$J$35</f>
        <v>099-286-5206</v>
      </c>
      <c r="M23" s="16" t="str">
        <f>[1]基本ﾃﾞｰﾀ!$K$34</f>
        <v>内線</v>
      </c>
      <c r="N23" s="20">
        <f>[1]基本ﾃﾞｰﾀ!$L$35</f>
        <v>521452155216</v>
      </c>
      <c r="O23" s="4"/>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row>
    <row r="24" spans="1:52" x14ac:dyDescent="0.15">
      <c r="A24" s="3"/>
      <c r="B24" s="3"/>
      <c r="C24" s="3"/>
      <c r="D24" s="5">
        <v>14</v>
      </c>
      <c r="E24" s="5" t="s">
        <v>17</v>
      </c>
      <c r="F24" s="95" t="str">
        <f>[1]基本ﾃﾞｰﾀ!D21</f>
        <v>899-0001</v>
      </c>
      <c r="G24" s="96"/>
      <c r="H24" s="96"/>
      <c r="I24" s="12"/>
      <c r="J24" s="13"/>
      <c r="K24" s="13" t="str">
        <f>[1]基本ﾃﾞｰﾀ!$I$36</f>
        <v>年金給付係</v>
      </c>
      <c r="L24" s="13"/>
      <c r="M24" s="13" t="str">
        <f>[1]基本ﾃﾞｰﾀ!$K$34</f>
        <v>内線</v>
      </c>
      <c r="N24" s="21">
        <f>[1]基本ﾃﾞｰﾀ!$L$36</f>
        <v>522052215222</v>
      </c>
      <c r="O24" s="4"/>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row>
    <row r="25" spans="1:52" x14ac:dyDescent="0.15">
      <c r="A25" s="3"/>
      <c r="B25" s="3"/>
      <c r="C25" s="3"/>
      <c r="D25" s="5">
        <v>15</v>
      </c>
      <c r="E25" s="5" t="s">
        <v>18</v>
      </c>
      <c r="F25" s="95" t="str">
        <f>[1]基本ﾃﾞｰﾀ!D22</f>
        <v>0995-12-3456</v>
      </c>
      <c r="G25" s="96"/>
      <c r="H25" s="96"/>
      <c r="I25" s="6"/>
      <c r="J25" s="6"/>
      <c r="K25" s="6"/>
      <c r="L25" s="6"/>
      <c r="M25" s="6"/>
      <c r="N25" s="4"/>
      <c r="O25" s="4"/>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row>
    <row r="26" spans="1:52" x14ac:dyDescent="0.15">
      <c r="A26" s="3"/>
      <c r="B26" s="3"/>
      <c r="C26" s="3"/>
      <c r="D26" s="5">
        <v>16</v>
      </c>
      <c r="E26" s="5" t="s">
        <v>19</v>
      </c>
      <c r="F26" s="95" t="str">
        <f>[1]基本ﾃﾞｰﾀ!D23</f>
        <v>0995-65-4321</v>
      </c>
      <c r="G26" s="96"/>
      <c r="H26" s="96"/>
      <c r="I26" s="6"/>
      <c r="J26" s="6"/>
      <c r="K26" s="6"/>
      <c r="L26" s="6"/>
      <c r="M26" s="6"/>
      <c r="N26" s="4"/>
      <c r="O26" s="4"/>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row>
    <row r="27" spans="1:52" x14ac:dyDescent="0.15">
      <c r="A27" s="3"/>
      <c r="B27" s="3"/>
      <c r="C27" s="3"/>
      <c r="D27" s="5">
        <v>17</v>
      </c>
      <c r="E27" s="5"/>
      <c r="F27" s="95" t="str">
        <f>[1]基本ﾃﾞｰﾀ!D24</f>
        <v>鹿児島　一太郎</v>
      </c>
      <c r="G27" s="96"/>
      <c r="H27" s="96"/>
      <c r="I27" s="6"/>
      <c r="J27" s="6"/>
      <c r="K27" s="6"/>
      <c r="L27" s="6"/>
      <c r="M27" s="6"/>
      <c r="N27" s="4"/>
      <c r="O27" s="4"/>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row>
    <row r="28" spans="1:52" x14ac:dyDescent="0.15">
      <c r="A28" s="3"/>
      <c r="B28" s="3"/>
      <c r="C28" s="3"/>
      <c r="D28" s="5">
        <v>18</v>
      </c>
      <c r="E28" s="5"/>
      <c r="F28" s="95">
        <f>[1]基本ﾃﾞｰﾀ!D25</f>
        <v>0</v>
      </c>
      <c r="G28" s="96"/>
      <c r="H28" s="96"/>
      <c r="I28" s="6"/>
      <c r="J28" s="6"/>
      <c r="K28" s="6"/>
      <c r="L28" s="6"/>
      <c r="M28" s="6"/>
      <c r="N28" s="4"/>
      <c r="O28" s="4"/>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row>
    <row r="29" spans="1:52" x14ac:dyDescent="0.15">
      <c r="A29" s="3"/>
      <c r="B29" s="3"/>
      <c r="C29" s="3"/>
      <c r="D29" s="5">
        <v>19</v>
      </c>
      <c r="E29" s="5"/>
      <c r="F29" s="95">
        <f>[1]基本ﾃﾞｰﾀ!D26</f>
        <v>0</v>
      </c>
      <c r="G29" s="96"/>
      <c r="H29" s="96"/>
      <c r="I29" s="6"/>
      <c r="J29" s="6"/>
      <c r="K29" s="6"/>
      <c r="L29" s="6"/>
      <c r="M29" s="6"/>
      <c r="N29" s="4"/>
      <c r="O29" s="4"/>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row>
    <row r="30" spans="1:52" x14ac:dyDescent="0.15">
      <c r="A30" s="3"/>
      <c r="B30" s="3"/>
      <c r="C30" s="3"/>
      <c r="D30" s="5">
        <v>20</v>
      </c>
      <c r="E30" s="5" t="s">
        <v>20</v>
      </c>
      <c r="F30" s="95">
        <f>[1]基本ﾃﾞｰﾀ!D27</f>
        <v>0</v>
      </c>
      <c r="G30" s="96"/>
      <c r="H30" s="96"/>
      <c r="I30" s="6"/>
      <c r="J30" s="6"/>
      <c r="K30" s="6"/>
      <c r="L30" s="6"/>
      <c r="M30" s="6"/>
      <c r="N30" s="4"/>
      <c r="O30" s="4"/>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row>
    <row r="31" spans="1:52" x14ac:dyDescent="0.1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row>
    <row r="32" spans="1:52" x14ac:dyDescent="0.1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row>
    <row r="33" spans="1:52" x14ac:dyDescent="0.1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row>
    <row r="34" spans="1:52" x14ac:dyDescent="0.1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row>
    <row r="35" spans="1:52" x14ac:dyDescent="0.1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row>
    <row r="36" spans="1:52" x14ac:dyDescent="0.1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row>
    <row r="37" spans="1:52" x14ac:dyDescent="0.1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row>
    <row r="38" spans="1:52" x14ac:dyDescent="0.1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row>
    <row r="39" spans="1:52" x14ac:dyDescent="0.1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row>
    <row r="40" spans="1:52" x14ac:dyDescent="0.1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row>
    <row r="41" spans="1:52" x14ac:dyDescent="0.1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row>
    <row r="42" spans="1:52" x14ac:dyDescent="0.1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row>
    <row r="43" spans="1:52" x14ac:dyDescent="0.1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row>
    <row r="44" spans="1:52" x14ac:dyDescent="0.1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row>
    <row r="45" spans="1:52" x14ac:dyDescent="0.1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row>
    <row r="46" spans="1:52" x14ac:dyDescent="0.1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row>
    <row r="47" spans="1:52" x14ac:dyDescent="0.1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row>
    <row r="48" spans="1:52" x14ac:dyDescent="0.1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row>
    <row r="49" spans="1:52" x14ac:dyDescent="0.1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row>
    <row r="50" spans="1:52" x14ac:dyDescent="0.1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row>
    <row r="51" spans="1:52" x14ac:dyDescent="0.1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row>
    <row r="52" spans="1:52" x14ac:dyDescent="0.1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row>
    <row r="53" spans="1:52" x14ac:dyDescent="0.1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row>
    <row r="54" spans="1:52" x14ac:dyDescent="0.1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row>
    <row r="55" spans="1:52" x14ac:dyDescent="0.1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row>
    <row r="56" spans="1:52" x14ac:dyDescent="0.1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row>
    <row r="57" spans="1:52" x14ac:dyDescent="0.1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row>
    <row r="58" spans="1:52" x14ac:dyDescent="0.1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row>
    <row r="59" spans="1:52" x14ac:dyDescent="0.1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row>
    <row r="60" spans="1:52" x14ac:dyDescent="0.1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row>
    <row r="61" spans="1:52" x14ac:dyDescent="0.1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row>
    <row r="62" spans="1:52" x14ac:dyDescent="0.1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row>
    <row r="63" spans="1:52" x14ac:dyDescent="0.1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row>
    <row r="64" spans="1:52" x14ac:dyDescent="0.1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row>
    <row r="65" spans="1:52" x14ac:dyDescent="0.1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row>
    <row r="66" spans="1:52" x14ac:dyDescent="0.1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row>
    <row r="67" spans="1:52" x14ac:dyDescent="0.1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row>
    <row r="68" spans="1:52" x14ac:dyDescent="0.1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row>
    <row r="69" spans="1:52" x14ac:dyDescent="0.1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row>
    <row r="70" spans="1:52" x14ac:dyDescent="0.1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row>
    <row r="71" spans="1:52" x14ac:dyDescent="0.1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row>
    <row r="72" spans="1:52" x14ac:dyDescent="0.1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row>
    <row r="73" spans="1:52" x14ac:dyDescent="0.1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row>
    <row r="74" spans="1:52" x14ac:dyDescent="0.1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row>
    <row r="75" spans="1:52" x14ac:dyDescent="0.1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row>
    <row r="76" spans="1:52" x14ac:dyDescent="0.1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row>
    <row r="77" spans="1:52" x14ac:dyDescent="0.1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row>
    <row r="78" spans="1:52" x14ac:dyDescent="0.1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row>
    <row r="79" spans="1:52" x14ac:dyDescent="0.1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row>
    <row r="80" spans="1:52" x14ac:dyDescent="0.1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row>
    <row r="81" spans="1:52" x14ac:dyDescent="0.1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row>
    <row r="82" spans="1:52" x14ac:dyDescent="0.1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row>
    <row r="83" spans="1:52" x14ac:dyDescent="0.1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row>
    <row r="84" spans="1:52" x14ac:dyDescent="0.1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row>
    <row r="85" spans="1:52" x14ac:dyDescent="0.1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row>
    <row r="86" spans="1:52" x14ac:dyDescent="0.1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row>
    <row r="87" spans="1:52" x14ac:dyDescent="0.1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row>
    <row r="88" spans="1:52" x14ac:dyDescent="0.1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row>
    <row r="89" spans="1:52" x14ac:dyDescent="0.15">
      <c r="A89" s="3"/>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row>
    <row r="90" spans="1:52" x14ac:dyDescent="0.1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row>
    <row r="91" spans="1:52" x14ac:dyDescent="0.1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row>
    <row r="92" spans="1:52" x14ac:dyDescent="0.1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row>
    <row r="93" spans="1:52" x14ac:dyDescent="0.1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row>
    <row r="94" spans="1:52" x14ac:dyDescent="0.1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row>
    <row r="95" spans="1:52" x14ac:dyDescent="0.1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row>
    <row r="96" spans="1:52" x14ac:dyDescent="0.1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row>
    <row r="97" spans="1:52" x14ac:dyDescent="0.1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row>
    <row r="98" spans="1:52" x14ac:dyDescent="0.1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row>
    <row r="99" spans="1:52" x14ac:dyDescent="0.1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row>
    <row r="100" spans="1:52" x14ac:dyDescent="0.1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row>
  </sheetData>
  <mergeCells count="39">
    <mergeCell ref="I21:J21"/>
    <mergeCell ref="F16:H16"/>
    <mergeCell ref="F15:H15"/>
    <mergeCell ref="F11:H11"/>
    <mergeCell ref="F12:H12"/>
    <mergeCell ref="I11:J11"/>
    <mergeCell ref="F14:H14"/>
    <mergeCell ref="I14:J14"/>
    <mergeCell ref="F13:H13"/>
    <mergeCell ref="I19:J19"/>
    <mergeCell ref="F1:G1"/>
    <mergeCell ref="A1:E1"/>
    <mergeCell ref="H1:J1"/>
    <mergeCell ref="D5:O5"/>
    <mergeCell ref="J6:O6"/>
    <mergeCell ref="D6:I6"/>
    <mergeCell ref="D7:I7"/>
    <mergeCell ref="D8:I8"/>
    <mergeCell ref="J7:O7"/>
    <mergeCell ref="K11:N11"/>
    <mergeCell ref="D10:G10"/>
    <mergeCell ref="J8:O8"/>
    <mergeCell ref="I10:J10"/>
    <mergeCell ref="F30:H30"/>
    <mergeCell ref="J9:N9"/>
    <mergeCell ref="F25:H25"/>
    <mergeCell ref="F26:H26"/>
    <mergeCell ref="F27:H27"/>
    <mergeCell ref="F28:H28"/>
    <mergeCell ref="F29:H29"/>
    <mergeCell ref="F19:H19"/>
    <mergeCell ref="F20:H20"/>
    <mergeCell ref="F21:H21"/>
    <mergeCell ref="F22:H22"/>
    <mergeCell ref="F23:H23"/>
    <mergeCell ref="F24:H24"/>
    <mergeCell ref="F18:H18"/>
    <mergeCell ref="F17:H17"/>
    <mergeCell ref="M19:N19"/>
  </mergeCells>
  <phoneticPr fontId="10"/>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E1:BF74"/>
  <sheetViews>
    <sheetView tabSelected="1" zoomScale="75" zoomScaleNormal="75" workbookViewId="0">
      <pane xSplit="4" ySplit="12" topLeftCell="E13" activePane="bottomRight" state="frozen"/>
      <selection pane="topRight" activeCell="E1" sqref="E1"/>
      <selection pane="bottomLeft" activeCell="A13" sqref="A13"/>
      <selection pane="bottomRight" activeCell="AG75" sqref="AG75"/>
    </sheetView>
  </sheetViews>
  <sheetFormatPr defaultColWidth="2.625" defaultRowHeight="11.25" x14ac:dyDescent="0.15"/>
  <cols>
    <col min="1" max="16384" width="2.625" style="18"/>
  </cols>
  <sheetData>
    <row r="1" spans="5:58" ht="9" customHeight="1" x14ac:dyDescent="0.15">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row>
    <row r="2" spans="5:58" ht="9" customHeight="1" x14ac:dyDescent="0.15">
      <c r="E2" s="22"/>
      <c r="F2" s="22"/>
      <c r="G2" s="22"/>
      <c r="H2" s="22"/>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c r="AX2" s="22"/>
      <c r="AY2" s="22"/>
      <c r="AZ2" s="22"/>
      <c r="BA2" s="22"/>
      <c r="BB2" s="22"/>
      <c r="BC2" s="22"/>
      <c r="BD2" s="22"/>
      <c r="BE2" s="22"/>
      <c r="BF2" s="22"/>
    </row>
    <row r="3" spans="5:58" ht="9" customHeight="1" x14ac:dyDescent="0.15">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c r="AX3" s="22"/>
      <c r="AY3" s="22"/>
      <c r="AZ3" s="22"/>
      <c r="BA3" s="22"/>
      <c r="BB3" s="22"/>
      <c r="BC3" s="22"/>
      <c r="BD3" s="22"/>
      <c r="BE3" s="22"/>
      <c r="BF3" s="22"/>
    </row>
    <row r="4" spans="5:58" ht="9" customHeight="1" x14ac:dyDescent="0.15">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c r="AS4" s="22"/>
      <c r="AT4" s="22"/>
      <c r="AU4" s="22"/>
      <c r="AV4" s="22"/>
      <c r="AW4" s="22"/>
      <c r="AX4" s="22"/>
      <c r="AY4" s="22"/>
      <c r="AZ4" s="22"/>
      <c r="BA4" s="22"/>
      <c r="BB4" s="22"/>
      <c r="BC4" s="22"/>
      <c r="BD4" s="22"/>
      <c r="BE4" s="22"/>
      <c r="BF4" s="22"/>
    </row>
    <row r="5" spans="5:58" ht="9" customHeight="1" x14ac:dyDescent="0.15">
      <c r="E5" s="22"/>
      <c r="F5" s="22"/>
      <c r="G5" s="22"/>
      <c r="H5" s="22"/>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2"/>
      <c r="AS5" s="22"/>
      <c r="AT5" s="22"/>
      <c r="AU5" s="22"/>
      <c r="AV5" s="22"/>
      <c r="AW5" s="22"/>
      <c r="AX5" s="22"/>
      <c r="AY5" s="22"/>
      <c r="AZ5" s="22"/>
      <c r="BA5" s="22"/>
      <c r="BB5" s="22"/>
      <c r="BC5" s="22"/>
      <c r="BD5" s="22"/>
      <c r="BE5" s="22"/>
      <c r="BF5" s="22"/>
    </row>
    <row r="6" spans="5:58" ht="9" customHeight="1" x14ac:dyDescent="0.15">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2"/>
      <c r="AS6" s="22"/>
      <c r="AT6" s="22"/>
      <c r="AU6" s="22"/>
      <c r="AV6" s="22"/>
      <c r="AW6" s="22"/>
      <c r="AX6" s="22"/>
      <c r="AY6" s="22"/>
      <c r="AZ6" s="22"/>
      <c r="BA6" s="22"/>
      <c r="BB6" s="22"/>
      <c r="BC6" s="22"/>
      <c r="BD6" s="22"/>
      <c r="BE6" s="22"/>
      <c r="BF6" s="22"/>
    </row>
    <row r="7" spans="5:58" ht="15.95" customHeight="1" x14ac:dyDescent="0.15">
      <c r="E7" s="22"/>
      <c r="F7" s="22"/>
      <c r="G7" s="22"/>
      <c r="H7" s="119" t="str">
        <f>IF(E9="","",(VLOOKUP(E9,[1]職員ﾃﾞｰﾀ!$B$6:$BG$106,8)))</f>
        <v>ｻﾂﾏ　ﾊﾔﾄ</v>
      </c>
      <c r="I7" s="120"/>
      <c r="J7" s="120"/>
      <c r="K7" s="120"/>
      <c r="L7" s="120"/>
      <c r="M7" s="120"/>
      <c r="N7" s="121"/>
      <c r="O7" s="22"/>
      <c r="P7" s="22"/>
      <c r="Q7" s="22"/>
      <c r="R7" s="22"/>
      <c r="S7" s="22"/>
      <c r="T7" s="22"/>
      <c r="U7" s="22"/>
      <c r="V7" s="22"/>
      <c r="W7" s="22"/>
      <c r="X7" s="22"/>
      <c r="Y7" s="22"/>
      <c r="Z7" s="22"/>
      <c r="AA7" s="22"/>
      <c r="AB7" s="22"/>
      <c r="AC7" s="22"/>
      <c r="AD7" s="22"/>
      <c r="AE7" s="22"/>
      <c r="AF7" s="22"/>
      <c r="AG7" s="22"/>
      <c r="AH7" s="22"/>
      <c r="AI7" s="22"/>
      <c r="AJ7" s="22"/>
      <c r="AK7" s="22"/>
      <c r="AL7" s="22"/>
      <c r="AM7" s="22"/>
      <c r="AN7" s="22"/>
      <c r="AO7" s="22"/>
      <c r="AP7" s="22"/>
      <c r="AQ7" s="22"/>
      <c r="AR7" s="22"/>
      <c r="AS7" s="22"/>
      <c r="AT7" s="22"/>
      <c r="AU7" s="22"/>
      <c r="AV7" s="22"/>
      <c r="AW7" s="22"/>
      <c r="AX7" s="22"/>
      <c r="AY7" s="22"/>
      <c r="AZ7" s="22"/>
      <c r="BA7" s="22"/>
      <c r="BB7" s="22"/>
      <c r="BC7" s="22"/>
      <c r="BD7" s="22"/>
      <c r="BE7" s="22"/>
      <c r="BF7" s="22"/>
    </row>
    <row r="8" spans="5:58" ht="15.95" customHeight="1" x14ac:dyDescent="0.15">
      <c r="E8" s="323" t="s">
        <v>109</v>
      </c>
      <c r="F8" s="323"/>
      <c r="G8" s="22"/>
      <c r="H8" s="119" t="str">
        <f>IF(E9="","",(VLOOKUP(E9,[1]職員ﾃﾞｰﾀ!$B$6:$BG$106,7)))</f>
        <v>薩摩　隼人</v>
      </c>
      <c r="I8" s="120"/>
      <c r="J8" s="120"/>
      <c r="K8" s="120"/>
      <c r="L8" s="120"/>
      <c r="M8" s="120"/>
      <c r="N8" s="121"/>
      <c r="O8" s="22"/>
      <c r="P8" s="22"/>
      <c r="Q8" s="119" t="s">
        <v>23</v>
      </c>
      <c r="R8" s="120"/>
      <c r="S8" s="120"/>
      <c r="T8" s="120"/>
      <c r="U8" s="121"/>
      <c r="V8" s="324">
        <v>281030</v>
      </c>
      <c r="W8" s="325"/>
      <c r="X8" s="325"/>
      <c r="Y8" s="325"/>
      <c r="Z8" s="325"/>
      <c r="AA8" s="325"/>
      <c r="AB8" s="326"/>
      <c r="AC8" s="22"/>
      <c r="AD8" s="22"/>
      <c r="AE8" s="22"/>
      <c r="AF8" s="22"/>
      <c r="AG8" s="119" t="s">
        <v>24</v>
      </c>
      <c r="AH8" s="120"/>
      <c r="AI8" s="120"/>
      <c r="AJ8" s="121"/>
      <c r="AK8" s="314" t="s">
        <v>25</v>
      </c>
      <c r="AL8" s="314"/>
      <c r="AM8" s="314"/>
      <c r="AN8" s="314"/>
      <c r="AO8" s="314"/>
      <c r="AP8" s="314"/>
      <c r="AQ8" s="314"/>
      <c r="AR8" s="314"/>
      <c r="AS8" s="314"/>
      <c r="AT8" s="314"/>
      <c r="AU8" s="22"/>
      <c r="AV8" s="22"/>
      <c r="AW8" s="22"/>
      <c r="AX8" s="22"/>
      <c r="AY8" s="22"/>
      <c r="AZ8" s="22"/>
      <c r="BA8" s="22"/>
      <c r="BB8" s="22"/>
      <c r="BC8" s="22"/>
      <c r="BD8" s="22"/>
      <c r="BE8" s="22"/>
      <c r="BF8" s="22"/>
    </row>
    <row r="9" spans="5:58" ht="15.95" customHeight="1" x14ac:dyDescent="0.15">
      <c r="E9" s="316">
        <v>50</v>
      </c>
      <c r="F9" s="316"/>
      <c r="G9" s="22"/>
      <c r="H9" s="122">
        <f>IF(E9="","",(VLOOKUP(E9,[1]職員ﾃﾞｰﾀ!$B$6:$BG$106,12)))</f>
        <v>123456</v>
      </c>
      <c r="I9" s="123"/>
      <c r="J9" s="123"/>
      <c r="K9" s="123"/>
      <c r="L9" s="123"/>
      <c r="M9" s="123"/>
      <c r="N9" s="124"/>
      <c r="O9" s="22"/>
      <c r="P9" s="22"/>
      <c r="Q9" s="119" t="s">
        <v>26</v>
      </c>
      <c r="R9" s="120"/>
      <c r="S9" s="120"/>
      <c r="T9" s="120"/>
      <c r="U9" s="121"/>
      <c r="V9" s="317" t="s">
        <v>100</v>
      </c>
      <c r="W9" s="318"/>
      <c r="X9" s="318"/>
      <c r="Y9" s="318"/>
      <c r="Z9" s="318"/>
      <c r="AA9" s="318"/>
      <c r="AB9" s="319"/>
      <c r="AC9" s="320" t="s">
        <v>27</v>
      </c>
      <c r="AD9" s="320"/>
      <c r="AE9" s="321" t="s">
        <v>28</v>
      </c>
      <c r="AF9" s="322"/>
      <c r="AG9" s="119" t="s">
        <v>29</v>
      </c>
      <c r="AH9" s="120"/>
      <c r="AI9" s="120"/>
      <c r="AJ9" s="121"/>
      <c r="AK9" s="315" t="s">
        <v>30</v>
      </c>
      <c r="AL9" s="315"/>
      <c r="AM9" s="315"/>
      <c r="AN9" s="315"/>
      <c r="AO9" s="315"/>
      <c r="AP9" s="315"/>
      <c r="AQ9" s="315"/>
      <c r="AR9" s="315"/>
      <c r="AS9" s="315"/>
      <c r="AT9" s="315"/>
      <c r="AU9" s="315"/>
      <c r="AV9" s="315"/>
      <c r="AW9" s="315"/>
      <c r="AX9" s="315"/>
      <c r="AY9" s="315"/>
      <c r="AZ9" s="315"/>
      <c r="BA9" s="315"/>
      <c r="BB9" s="315"/>
      <c r="BC9" s="315"/>
      <c r="BD9" s="315"/>
      <c r="BE9" s="315"/>
      <c r="BF9" s="315"/>
    </row>
    <row r="10" spans="5:58" ht="15.95" customHeight="1" x14ac:dyDescent="0.15">
      <c r="E10" s="22"/>
      <c r="F10" s="22"/>
      <c r="G10" s="22"/>
      <c r="H10" s="125" t="s">
        <v>102</v>
      </c>
      <c r="I10" s="126"/>
      <c r="J10" s="125" t="str">
        <f>IF(E9="","",(VLOOKUP(E9,[1]職員ﾃﾞｰﾀ!$B$6:$BG$106,13)))</f>
        <v>890-5678</v>
      </c>
      <c r="K10" s="127"/>
      <c r="L10" s="127"/>
      <c r="M10" s="127"/>
      <c r="N10" s="126"/>
      <c r="O10" s="22"/>
      <c r="P10" s="22"/>
      <c r="Q10" s="125" t="s">
        <v>31</v>
      </c>
      <c r="R10" s="127"/>
      <c r="S10" s="127"/>
      <c r="T10" s="127"/>
      <c r="U10" s="126"/>
      <c r="V10" s="300">
        <v>221230</v>
      </c>
      <c r="W10" s="301"/>
      <c r="X10" s="301"/>
      <c r="Y10" s="301"/>
      <c r="Z10" s="301"/>
      <c r="AA10" s="301"/>
      <c r="AB10" s="302"/>
      <c r="AC10" s="22"/>
      <c r="AD10" s="22"/>
      <c r="AE10" s="22"/>
      <c r="AF10" s="22"/>
      <c r="AG10" s="22"/>
      <c r="AH10" s="22"/>
      <c r="AI10" s="22"/>
      <c r="AJ10" s="22"/>
      <c r="AK10" s="22"/>
      <c r="AL10" s="22"/>
      <c r="AM10" s="22"/>
      <c r="AN10" s="22"/>
      <c r="AO10" s="22"/>
      <c r="AP10" s="22"/>
      <c r="AQ10" s="22"/>
      <c r="AR10" s="22"/>
      <c r="AS10" s="23"/>
      <c r="AT10" s="24"/>
      <c r="AU10" s="22"/>
      <c r="AV10" s="22"/>
      <c r="AW10" s="22"/>
      <c r="AX10" s="22"/>
      <c r="AY10" s="22"/>
      <c r="AZ10" s="22"/>
      <c r="BA10" s="22"/>
      <c r="BB10" s="22"/>
      <c r="BC10" s="22"/>
      <c r="BD10" s="22"/>
      <c r="BE10" s="22"/>
      <c r="BF10" s="22"/>
    </row>
    <row r="11" spans="5:58" ht="15.95" customHeight="1" x14ac:dyDescent="0.15">
      <c r="E11" s="22"/>
      <c r="F11" s="22"/>
      <c r="G11" s="22"/>
      <c r="H11" s="119" t="s">
        <v>103</v>
      </c>
      <c r="I11" s="121"/>
      <c r="J11" s="128" t="str">
        <f>IF(E9="","",(VLOOKUP(E9,[1]職員ﾃﾞｰﾀ!$B$6:$BG$106,9)))&amp;IF(E9="","",(VLOOKUP(E9,[1]職員ﾃﾞｰﾀ!$B$6:$BG$106,10)))</f>
        <v>鹿児島市石灯籠1-2-3</v>
      </c>
      <c r="K11" s="129"/>
      <c r="L11" s="129"/>
      <c r="M11" s="129"/>
      <c r="N11" s="129"/>
      <c r="O11" s="129"/>
      <c r="P11" s="129"/>
      <c r="Q11" s="129"/>
      <c r="R11" s="129"/>
      <c r="S11" s="129"/>
      <c r="T11" s="129"/>
      <c r="U11" s="130"/>
      <c r="V11" s="85"/>
      <c r="W11" s="85"/>
      <c r="X11" s="85"/>
      <c r="Y11" s="85"/>
      <c r="Z11" s="85"/>
      <c r="AA11" s="85"/>
      <c r="AB11" s="85"/>
      <c r="AC11" s="22"/>
      <c r="AD11" s="22"/>
      <c r="AE11" s="22"/>
      <c r="AF11" s="22"/>
      <c r="AG11" s="22"/>
      <c r="AH11" s="22"/>
      <c r="AI11" s="22"/>
      <c r="AJ11" s="22"/>
      <c r="AK11" s="22"/>
      <c r="AL11" s="22"/>
      <c r="AM11" s="22"/>
      <c r="AN11" s="22"/>
      <c r="AO11" s="22"/>
      <c r="AP11" s="22"/>
      <c r="AQ11" s="22"/>
      <c r="AR11" s="22"/>
      <c r="AS11" s="23"/>
      <c r="AT11" s="24"/>
      <c r="AU11" s="22"/>
      <c r="AV11" s="22"/>
      <c r="AW11" s="22"/>
      <c r="AX11" s="22"/>
      <c r="AY11" s="22"/>
      <c r="AZ11" s="22"/>
      <c r="BA11" s="22"/>
      <c r="BB11" s="22"/>
      <c r="BC11" s="22"/>
      <c r="BD11" s="22"/>
      <c r="BE11" s="22"/>
      <c r="BF11" s="22"/>
    </row>
    <row r="12" spans="5:58" ht="9" customHeight="1" x14ac:dyDescent="0.15">
      <c r="E12" s="22"/>
      <c r="F12" s="22"/>
      <c r="G12" s="22"/>
      <c r="H12" s="22"/>
      <c r="I12" s="22"/>
      <c r="J12" s="22"/>
      <c r="K12" s="22"/>
      <c r="L12" s="22"/>
      <c r="M12" s="22"/>
      <c r="N12" s="22"/>
      <c r="O12" s="22"/>
      <c r="P12" s="22"/>
      <c r="Q12" s="29"/>
      <c r="R12" s="29"/>
      <c r="S12" s="29"/>
      <c r="T12" s="29"/>
      <c r="U12" s="29"/>
      <c r="V12" s="85"/>
      <c r="W12" s="85"/>
      <c r="X12" s="85"/>
      <c r="Y12" s="85"/>
      <c r="Z12" s="85"/>
      <c r="AA12" s="85"/>
      <c r="AB12" s="85"/>
      <c r="AC12" s="22"/>
      <c r="AD12" s="22"/>
      <c r="AE12" s="22"/>
      <c r="AF12" s="22"/>
      <c r="AG12" s="22"/>
      <c r="AH12" s="22"/>
      <c r="AI12" s="22"/>
      <c r="AJ12" s="22"/>
      <c r="AK12" s="22"/>
      <c r="AL12" s="22"/>
      <c r="AM12" s="22"/>
      <c r="AN12" s="22"/>
      <c r="AO12" s="22"/>
      <c r="AP12" s="22"/>
      <c r="AQ12" s="22"/>
      <c r="AR12" s="22"/>
      <c r="AS12" s="23"/>
      <c r="AT12" s="24"/>
      <c r="AU12" s="22"/>
      <c r="AV12" s="22"/>
      <c r="AW12" s="22"/>
      <c r="AX12" s="22"/>
      <c r="AY12" s="22"/>
      <c r="AZ12" s="22"/>
      <c r="BA12" s="22"/>
      <c r="BB12" s="22"/>
      <c r="BC12" s="22"/>
      <c r="BD12" s="22"/>
      <c r="BE12" s="22"/>
      <c r="BF12" s="22"/>
    </row>
    <row r="13" spans="5:58" ht="9" customHeight="1" thickBot="1" x14ac:dyDescent="0.2">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2"/>
      <c r="AV13" s="22"/>
      <c r="AW13" s="22"/>
      <c r="AX13" s="22"/>
      <c r="AY13" s="22"/>
      <c r="AZ13" s="22"/>
      <c r="BA13" s="22"/>
      <c r="BB13" s="22"/>
      <c r="BC13" s="22"/>
      <c r="BD13" s="22"/>
      <c r="BE13" s="22"/>
      <c r="BF13" s="22"/>
    </row>
    <row r="14" spans="5:58" ht="29.25" thickBot="1" x14ac:dyDescent="0.2">
      <c r="E14" s="22"/>
      <c r="F14" s="26"/>
      <c r="G14" s="26"/>
      <c r="H14" s="26"/>
      <c r="I14" s="26"/>
      <c r="J14" s="26"/>
      <c r="K14" s="26"/>
      <c r="L14" s="26"/>
      <c r="M14" s="26"/>
      <c r="N14" s="26"/>
      <c r="O14" s="303" t="s">
        <v>106</v>
      </c>
      <c r="P14" s="303"/>
      <c r="Q14" s="303"/>
      <c r="R14" s="303"/>
      <c r="S14" s="303"/>
      <c r="T14" s="303"/>
      <c r="U14" s="303"/>
      <c r="V14" s="303"/>
      <c r="W14" s="303"/>
      <c r="X14" s="26"/>
      <c r="Y14" s="304" t="s">
        <v>108</v>
      </c>
      <c r="Z14" s="304"/>
      <c r="AA14" s="304"/>
      <c r="AB14" s="304"/>
      <c r="AC14" s="304"/>
      <c r="AD14" s="304"/>
      <c r="AE14" s="304"/>
      <c r="AF14" s="27"/>
      <c r="AG14" s="27"/>
      <c r="AH14" s="27"/>
      <c r="AI14" s="27"/>
      <c r="AJ14" s="27"/>
      <c r="AK14" s="28"/>
      <c r="AL14" s="305" t="s">
        <v>32</v>
      </c>
      <c r="AM14" s="306"/>
      <c r="AN14" s="306"/>
      <c r="AO14" s="306"/>
      <c r="AP14" s="306"/>
      <c r="AQ14" s="306"/>
      <c r="AR14" s="306"/>
      <c r="AS14" s="306"/>
      <c r="AT14" s="307"/>
      <c r="AU14" s="22"/>
      <c r="AV14" s="22"/>
      <c r="AW14" s="23"/>
      <c r="AX14" s="308" t="s">
        <v>33</v>
      </c>
      <c r="AY14" s="309"/>
      <c r="AZ14" s="309"/>
      <c r="BA14" s="309"/>
      <c r="BB14" s="309"/>
      <c r="BC14" s="309"/>
      <c r="BD14" s="309"/>
      <c r="BE14" s="309"/>
      <c r="BF14" s="310"/>
    </row>
    <row r="15" spans="5:58" ht="29.25" thickBot="1" x14ac:dyDescent="0.2">
      <c r="E15" s="22"/>
      <c r="F15" s="26"/>
      <c r="G15" s="26"/>
      <c r="H15" s="26"/>
      <c r="I15" s="26"/>
      <c r="J15" s="26"/>
      <c r="K15" s="26"/>
      <c r="L15" s="26"/>
      <c r="M15" s="26"/>
      <c r="N15" s="26"/>
      <c r="O15" s="303" t="s">
        <v>107</v>
      </c>
      <c r="P15" s="303"/>
      <c r="Q15" s="303"/>
      <c r="R15" s="303"/>
      <c r="S15" s="303"/>
      <c r="T15" s="303"/>
      <c r="U15" s="303"/>
      <c r="V15" s="303"/>
      <c r="W15" s="303"/>
      <c r="X15" s="26"/>
      <c r="Y15" s="304"/>
      <c r="Z15" s="304"/>
      <c r="AA15" s="304"/>
      <c r="AB15" s="304"/>
      <c r="AC15" s="304"/>
      <c r="AD15" s="304"/>
      <c r="AE15" s="304"/>
      <c r="AF15" s="27"/>
      <c r="AG15" s="27"/>
      <c r="AH15" s="27"/>
      <c r="AI15" s="27"/>
      <c r="AJ15" s="27"/>
      <c r="AK15" s="27"/>
      <c r="AL15" s="90"/>
      <c r="AM15" s="86"/>
      <c r="AN15" s="86"/>
      <c r="AO15" s="86"/>
      <c r="AP15" s="86"/>
      <c r="AQ15" s="86"/>
      <c r="AR15" s="86"/>
      <c r="AS15" s="86"/>
      <c r="AT15" s="87"/>
      <c r="AU15" s="22"/>
      <c r="AV15" s="22"/>
      <c r="AW15" s="23"/>
      <c r="AX15" s="311"/>
      <c r="AY15" s="312"/>
      <c r="AZ15" s="312"/>
      <c r="BA15" s="312"/>
      <c r="BB15" s="312"/>
      <c r="BC15" s="312"/>
      <c r="BD15" s="312"/>
      <c r="BE15" s="312"/>
      <c r="BF15" s="313"/>
    </row>
    <row r="16" spans="5:58" ht="15" customHeight="1" thickBot="1" x14ac:dyDescent="0.2">
      <c r="E16" s="22"/>
      <c r="F16" s="26"/>
      <c r="G16" s="26"/>
      <c r="H16" s="26"/>
      <c r="I16" s="329" t="s">
        <v>113</v>
      </c>
      <c r="J16" s="264"/>
      <c r="K16" s="333" t="s">
        <v>114</v>
      </c>
      <c r="L16" s="334"/>
      <c r="M16" s="334"/>
      <c r="N16" s="334"/>
      <c r="O16" s="334"/>
      <c r="P16" s="334"/>
      <c r="Q16" s="334"/>
      <c r="R16" s="30"/>
      <c r="S16" s="31"/>
      <c r="T16" s="31"/>
      <c r="U16" s="31"/>
      <c r="V16" s="32"/>
      <c r="W16" s="32"/>
      <c r="X16" s="32"/>
      <c r="Y16" s="32"/>
      <c r="Z16" s="263" t="s">
        <v>34</v>
      </c>
      <c r="AA16" s="264"/>
      <c r="AB16" s="26"/>
      <c r="AC16" s="26"/>
      <c r="AD16" s="26"/>
      <c r="AE16" s="26"/>
      <c r="AF16" s="267" t="s">
        <v>35</v>
      </c>
      <c r="AG16" s="268"/>
      <c r="AH16" s="268"/>
      <c r="AI16" s="268"/>
      <c r="AJ16" s="268"/>
      <c r="AK16" s="268"/>
      <c r="AL16" s="91"/>
      <c r="AM16" s="88"/>
      <c r="AN16" s="88"/>
      <c r="AO16" s="88"/>
      <c r="AP16" s="88"/>
      <c r="AQ16" s="88"/>
      <c r="AR16" s="88"/>
      <c r="AS16" s="88"/>
      <c r="AT16" s="89"/>
      <c r="AU16" s="22"/>
      <c r="AV16" s="22"/>
      <c r="AW16" s="23"/>
      <c r="AX16" s="269" t="s">
        <v>36</v>
      </c>
      <c r="AY16" s="270"/>
      <c r="AZ16" s="270"/>
      <c r="BA16" s="270"/>
      <c r="BB16" s="270"/>
      <c r="BC16" s="270"/>
      <c r="BD16" s="270"/>
      <c r="BE16" s="270"/>
      <c r="BF16" s="271"/>
    </row>
    <row r="17" spans="5:58" ht="15" customHeight="1" x14ac:dyDescent="0.15">
      <c r="E17" s="26"/>
      <c r="F17" s="26"/>
      <c r="G17" s="26"/>
      <c r="H17" s="26"/>
      <c r="I17" s="330"/>
      <c r="J17" s="331"/>
      <c r="K17" s="334"/>
      <c r="L17" s="334"/>
      <c r="M17" s="334"/>
      <c r="N17" s="334"/>
      <c r="O17" s="334"/>
      <c r="P17" s="334"/>
      <c r="Q17" s="334"/>
      <c r="R17" s="33"/>
      <c r="S17" s="34"/>
      <c r="T17" s="34"/>
      <c r="U17" s="34"/>
      <c r="V17" s="35"/>
      <c r="W17" s="35"/>
      <c r="X17" s="35"/>
      <c r="Y17" s="35"/>
      <c r="Z17" s="265"/>
      <c r="AA17" s="266"/>
      <c r="AB17" s="26"/>
      <c r="AC17" s="26"/>
      <c r="AD17" s="26"/>
      <c r="AE17" s="26"/>
      <c r="AF17" s="296" t="s">
        <v>37</v>
      </c>
      <c r="AG17" s="284"/>
      <c r="AH17" s="284"/>
      <c r="AI17" s="284"/>
      <c r="AJ17" s="284"/>
      <c r="AK17" s="284"/>
      <c r="AL17" s="91"/>
      <c r="AM17" s="88"/>
      <c r="AN17" s="88"/>
      <c r="AO17" s="88"/>
      <c r="AP17" s="88"/>
      <c r="AQ17" s="88"/>
      <c r="AR17" s="88"/>
      <c r="AS17" s="88"/>
      <c r="AT17" s="89"/>
      <c r="AU17" s="22"/>
      <c r="AV17" s="22"/>
      <c r="AW17" s="23"/>
      <c r="AX17" s="272"/>
      <c r="AY17" s="273"/>
      <c r="AZ17" s="273"/>
      <c r="BA17" s="273"/>
      <c r="BB17" s="273"/>
      <c r="BC17" s="273"/>
      <c r="BD17" s="273"/>
      <c r="BE17" s="273"/>
      <c r="BF17" s="274"/>
    </row>
    <row r="18" spans="5:58" ht="15" customHeight="1" x14ac:dyDescent="0.15">
      <c r="E18" s="29"/>
      <c r="F18" s="36"/>
      <c r="G18" s="249" t="s">
        <v>112</v>
      </c>
      <c r="H18" s="249"/>
      <c r="I18" s="330"/>
      <c r="J18" s="331"/>
      <c r="K18" s="262" t="s">
        <v>115</v>
      </c>
      <c r="L18" s="262"/>
      <c r="M18" s="262"/>
      <c r="N18" s="262"/>
      <c r="O18" s="262"/>
      <c r="P18" s="262"/>
      <c r="Q18" s="262"/>
      <c r="R18" s="30"/>
      <c r="S18" s="31"/>
      <c r="T18" s="31"/>
      <c r="U18" s="31"/>
      <c r="V18" s="32"/>
      <c r="W18" s="32"/>
      <c r="X18" s="32"/>
      <c r="Y18" s="32"/>
      <c r="Z18" s="263" t="s">
        <v>34</v>
      </c>
      <c r="AA18" s="264"/>
      <c r="AB18" s="22"/>
      <c r="AC18" s="22"/>
      <c r="AD18" s="22"/>
      <c r="AE18" s="22"/>
      <c r="AF18" s="297"/>
      <c r="AG18" s="137"/>
      <c r="AH18" s="137"/>
      <c r="AI18" s="137"/>
      <c r="AJ18" s="137"/>
      <c r="AK18" s="137"/>
      <c r="AL18" s="91"/>
      <c r="AM18" s="88"/>
      <c r="AN18" s="88"/>
      <c r="AO18" s="88"/>
      <c r="AP18" s="88"/>
      <c r="AQ18" s="88"/>
      <c r="AR18" s="88"/>
      <c r="AS18" s="88"/>
      <c r="AT18" s="89"/>
      <c r="AU18" s="22"/>
      <c r="AV18" s="22"/>
      <c r="AW18" s="23"/>
      <c r="AX18" s="272"/>
      <c r="AY18" s="273"/>
      <c r="AZ18" s="273"/>
      <c r="BA18" s="273"/>
      <c r="BB18" s="273"/>
      <c r="BC18" s="273"/>
      <c r="BD18" s="273"/>
      <c r="BE18" s="273"/>
      <c r="BF18" s="274"/>
    </row>
    <row r="19" spans="5:58" ht="15" customHeight="1" x14ac:dyDescent="0.15">
      <c r="E19" s="29"/>
      <c r="F19" s="36"/>
      <c r="G19" s="249"/>
      <c r="H19" s="249"/>
      <c r="I19" s="330"/>
      <c r="J19" s="331"/>
      <c r="K19" s="262"/>
      <c r="L19" s="262"/>
      <c r="M19" s="262"/>
      <c r="N19" s="262"/>
      <c r="O19" s="262"/>
      <c r="P19" s="262"/>
      <c r="Q19" s="262"/>
      <c r="R19" s="33"/>
      <c r="S19" s="34"/>
      <c r="T19" s="34"/>
      <c r="U19" s="34"/>
      <c r="V19" s="35"/>
      <c r="W19" s="35"/>
      <c r="X19" s="35"/>
      <c r="Y19" s="35"/>
      <c r="Z19" s="265"/>
      <c r="AA19" s="266"/>
      <c r="AB19" s="22"/>
      <c r="AC19" s="22"/>
      <c r="AD19" s="22"/>
      <c r="AE19" s="22"/>
      <c r="AF19" s="297"/>
      <c r="AG19" s="137"/>
      <c r="AH19" s="137"/>
      <c r="AI19" s="137"/>
      <c r="AJ19" s="137"/>
      <c r="AK19" s="137"/>
      <c r="AL19" s="91"/>
      <c r="AM19" s="88"/>
      <c r="AN19" s="88"/>
      <c r="AO19" s="88"/>
      <c r="AP19" s="88"/>
      <c r="AQ19" s="88"/>
      <c r="AR19" s="88"/>
      <c r="AS19" s="88"/>
      <c r="AT19" s="89"/>
      <c r="AU19" s="22"/>
      <c r="AV19" s="22"/>
      <c r="AW19" s="23"/>
      <c r="AX19" s="272"/>
      <c r="AY19" s="273"/>
      <c r="AZ19" s="273"/>
      <c r="BA19" s="273"/>
      <c r="BB19" s="273"/>
      <c r="BC19" s="273"/>
      <c r="BD19" s="273"/>
      <c r="BE19" s="273"/>
      <c r="BF19" s="274"/>
    </row>
    <row r="20" spans="5:58" ht="15" customHeight="1" x14ac:dyDescent="0.15">
      <c r="E20" s="29"/>
      <c r="F20" s="36"/>
      <c r="G20" s="36"/>
      <c r="H20" s="36"/>
      <c r="I20" s="330"/>
      <c r="J20" s="331"/>
      <c r="K20" s="278" t="s">
        <v>38</v>
      </c>
      <c r="L20" s="279"/>
      <c r="M20" s="279"/>
      <c r="N20" s="279"/>
      <c r="O20" s="279"/>
      <c r="P20" s="279"/>
      <c r="Q20" s="279"/>
      <c r="R20" s="30"/>
      <c r="S20" s="31"/>
      <c r="T20" s="31"/>
      <c r="U20" s="31"/>
      <c r="V20" s="32"/>
      <c r="W20" s="32"/>
      <c r="X20" s="32"/>
      <c r="Y20" s="32"/>
      <c r="Z20" s="263" t="s">
        <v>34</v>
      </c>
      <c r="AA20" s="264"/>
      <c r="AB20" s="22"/>
      <c r="AC20" s="22"/>
      <c r="AD20" s="22"/>
      <c r="AE20" s="22"/>
      <c r="AF20" s="297"/>
      <c r="AG20" s="137"/>
      <c r="AH20" s="137"/>
      <c r="AI20" s="137"/>
      <c r="AJ20" s="137"/>
      <c r="AK20" s="137"/>
      <c r="AL20" s="91"/>
      <c r="AM20" s="88"/>
      <c r="AN20" s="88"/>
      <c r="AO20" s="88"/>
      <c r="AP20" s="88"/>
      <c r="AQ20" s="88"/>
      <c r="AR20" s="88"/>
      <c r="AS20" s="88"/>
      <c r="AT20" s="89"/>
      <c r="AU20" s="22"/>
      <c r="AV20" s="22"/>
      <c r="AW20" s="22"/>
      <c r="AX20" s="272"/>
      <c r="AY20" s="273"/>
      <c r="AZ20" s="273"/>
      <c r="BA20" s="273"/>
      <c r="BB20" s="273"/>
      <c r="BC20" s="273"/>
      <c r="BD20" s="273"/>
      <c r="BE20" s="273"/>
      <c r="BF20" s="274"/>
    </row>
    <row r="21" spans="5:58" ht="15" customHeight="1" x14ac:dyDescent="0.15">
      <c r="E21" s="37"/>
      <c r="F21" s="37"/>
      <c r="G21" s="37"/>
      <c r="H21" s="37"/>
      <c r="I21" s="332"/>
      <c r="J21" s="266"/>
      <c r="K21" s="279"/>
      <c r="L21" s="279"/>
      <c r="M21" s="279"/>
      <c r="N21" s="279"/>
      <c r="O21" s="279"/>
      <c r="P21" s="279"/>
      <c r="Q21" s="279"/>
      <c r="R21" s="33"/>
      <c r="S21" s="34"/>
      <c r="T21" s="34"/>
      <c r="U21" s="34"/>
      <c r="V21" s="35"/>
      <c r="W21" s="35"/>
      <c r="X21" s="35"/>
      <c r="Y21" s="35"/>
      <c r="Z21" s="265"/>
      <c r="AA21" s="266"/>
      <c r="AB21" s="37"/>
      <c r="AC21" s="37"/>
      <c r="AD21" s="37"/>
      <c r="AE21" s="37"/>
      <c r="AF21" s="297"/>
      <c r="AG21" s="137"/>
      <c r="AH21" s="137"/>
      <c r="AI21" s="137"/>
      <c r="AJ21" s="137"/>
      <c r="AK21" s="137"/>
      <c r="AL21" s="91"/>
      <c r="AM21" s="88"/>
      <c r="AN21" s="88"/>
      <c r="AO21" s="88"/>
      <c r="AP21" s="88"/>
      <c r="AQ21" s="88"/>
      <c r="AR21" s="88"/>
      <c r="AS21" s="88"/>
      <c r="AT21" s="89"/>
      <c r="AU21" s="22"/>
      <c r="AV21" s="22"/>
      <c r="AW21" s="22"/>
      <c r="AX21" s="272"/>
      <c r="AY21" s="273"/>
      <c r="AZ21" s="273"/>
      <c r="BA21" s="273"/>
      <c r="BB21" s="273"/>
      <c r="BC21" s="273"/>
      <c r="BD21" s="273"/>
      <c r="BE21" s="273"/>
      <c r="BF21" s="274"/>
    </row>
    <row r="22" spans="5:58" ht="15" customHeight="1" thickBot="1" x14ac:dyDescent="0.2">
      <c r="E22" s="37"/>
      <c r="F22" s="37"/>
      <c r="G22" s="37"/>
      <c r="H22" s="37"/>
      <c r="I22" s="37"/>
      <c r="J22" s="37"/>
      <c r="K22" s="40"/>
      <c r="L22" s="41"/>
      <c r="M22" s="42"/>
      <c r="N22" s="42"/>
      <c r="O22" s="42"/>
      <c r="P22" s="42"/>
      <c r="Q22" s="42"/>
      <c r="R22" s="43"/>
      <c r="S22" s="43"/>
      <c r="T22" s="43"/>
      <c r="U22" s="43"/>
      <c r="V22" s="44"/>
      <c r="W22" s="44"/>
      <c r="X22" s="44"/>
      <c r="Y22" s="44"/>
      <c r="Z22" s="42"/>
      <c r="AA22" s="42"/>
      <c r="AB22" s="37"/>
      <c r="AC22" s="37"/>
      <c r="AD22" s="37"/>
      <c r="AE22" s="37"/>
      <c r="AF22" s="298"/>
      <c r="AG22" s="299"/>
      <c r="AH22" s="299"/>
      <c r="AI22" s="299"/>
      <c r="AJ22" s="299"/>
      <c r="AK22" s="299"/>
      <c r="AL22" s="92"/>
      <c r="AM22" s="93"/>
      <c r="AN22" s="93"/>
      <c r="AO22" s="93"/>
      <c r="AP22" s="93"/>
      <c r="AQ22" s="93"/>
      <c r="AR22" s="93"/>
      <c r="AS22" s="93"/>
      <c r="AT22" s="94"/>
      <c r="AU22" s="22"/>
      <c r="AV22" s="22"/>
      <c r="AW22" s="22"/>
      <c r="AX22" s="272"/>
      <c r="AY22" s="273"/>
      <c r="AZ22" s="273"/>
      <c r="BA22" s="273"/>
      <c r="BB22" s="273"/>
      <c r="BC22" s="273"/>
      <c r="BD22" s="273"/>
      <c r="BE22" s="273"/>
      <c r="BF22" s="274"/>
    </row>
    <row r="23" spans="5:58" ht="13.5" x14ac:dyDescent="0.15">
      <c r="E23" s="280" t="s">
        <v>39</v>
      </c>
      <c r="F23" s="281"/>
      <c r="G23" s="281"/>
      <c r="H23" s="281"/>
      <c r="I23" s="281"/>
      <c r="J23" s="281"/>
      <c r="K23" s="281"/>
      <c r="L23" s="281"/>
      <c r="M23" s="281"/>
      <c r="N23" s="281"/>
      <c r="O23" s="281"/>
      <c r="P23" s="281"/>
      <c r="Q23" s="281"/>
      <c r="R23" s="281"/>
      <c r="S23" s="281"/>
      <c r="T23" s="281"/>
      <c r="U23" s="281"/>
      <c r="V23" s="282"/>
      <c r="W23" s="283" t="s">
        <v>40</v>
      </c>
      <c r="X23" s="284"/>
      <c r="Y23" s="284"/>
      <c r="Z23" s="284"/>
      <c r="AA23" s="284"/>
      <c r="AB23" s="285"/>
      <c r="AC23" s="286" t="s">
        <v>41</v>
      </c>
      <c r="AD23" s="246"/>
      <c r="AE23" s="246"/>
      <c r="AF23" s="246"/>
      <c r="AG23" s="246"/>
      <c r="AH23" s="246"/>
      <c r="AI23" s="246"/>
      <c r="AJ23" s="246"/>
      <c r="AK23" s="246"/>
      <c r="AL23" s="249"/>
      <c r="AM23" s="249"/>
      <c r="AN23" s="250"/>
      <c r="AO23" s="287" t="s">
        <v>42</v>
      </c>
      <c r="AP23" s="288"/>
      <c r="AQ23" s="288"/>
      <c r="AR23" s="288"/>
      <c r="AS23" s="288"/>
      <c r="AT23" s="289"/>
      <c r="AU23" s="22"/>
      <c r="AV23" s="22"/>
      <c r="AW23" s="22"/>
      <c r="AX23" s="272"/>
      <c r="AY23" s="273"/>
      <c r="AZ23" s="273"/>
      <c r="BA23" s="273"/>
      <c r="BB23" s="273"/>
      <c r="BC23" s="273"/>
      <c r="BD23" s="273"/>
      <c r="BE23" s="273"/>
      <c r="BF23" s="274"/>
    </row>
    <row r="24" spans="5:58" ht="13.5" x14ac:dyDescent="0.15">
      <c r="E24" s="293" t="s">
        <v>43</v>
      </c>
      <c r="F24" s="294"/>
      <c r="G24" s="294"/>
      <c r="H24" s="294"/>
      <c r="I24" s="294"/>
      <c r="J24" s="294"/>
      <c r="K24" s="294"/>
      <c r="L24" s="294"/>
      <c r="M24" s="294"/>
      <c r="N24" s="294"/>
      <c r="O24" s="294"/>
      <c r="P24" s="294"/>
      <c r="Q24" s="294"/>
      <c r="R24" s="294"/>
      <c r="S24" s="294"/>
      <c r="T24" s="294"/>
      <c r="U24" s="294"/>
      <c r="V24" s="295"/>
      <c r="W24" s="38"/>
      <c r="X24" s="119" t="s">
        <v>44</v>
      </c>
      <c r="Y24" s="120"/>
      <c r="Z24" s="120"/>
      <c r="AA24" s="121"/>
      <c r="AB24" s="39"/>
      <c r="AC24" s="248"/>
      <c r="AD24" s="249"/>
      <c r="AE24" s="249"/>
      <c r="AF24" s="249"/>
      <c r="AG24" s="249"/>
      <c r="AH24" s="249"/>
      <c r="AI24" s="249"/>
      <c r="AJ24" s="249"/>
      <c r="AK24" s="249"/>
      <c r="AL24" s="249"/>
      <c r="AM24" s="249"/>
      <c r="AN24" s="250"/>
      <c r="AO24" s="290"/>
      <c r="AP24" s="291"/>
      <c r="AQ24" s="291"/>
      <c r="AR24" s="291"/>
      <c r="AS24" s="291"/>
      <c r="AT24" s="292"/>
      <c r="AU24" s="22"/>
      <c r="AV24" s="22"/>
      <c r="AW24" s="22"/>
      <c r="AX24" s="272"/>
      <c r="AY24" s="273"/>
      <c r="AZ24" s="273"/>
      <c r="BA24" s="273"/>
      <c r="BB24" s="273"/>
      <c r="BC24" s="273"/>
      <c r="BD24" s="273"/>
      <c r="BE24" s="273"/>
      <c r="BF24" s="274"/>
    </row>
    <row r="25" spans="5:58" ht="14.25" customHeight="1" x14ac:dyDescent="0.15">
      <c r="E25" s="259" t="str">
        <f>H7</f>
        <v>ｻﾂﾏ　ﾊﾔﾄ</v>
      </c>
      <c r="F25" s="260"/>
      <c r="G25" s="260"/>
      <c r="H25" s="260"/>
      <c r="I25" s="260"/>
      <c r="J25" s="260"/>
      <c r="K25" s="260"/>
      <c r="L25" s="260"/>
      <c r="M25" s="260"/>
      <c r="N25" s="260"/>
      <c r="O25" s="260"/>
      <c r="P25" s="260"/>
      <c r="Q25" s="260"/>
      <c r="R25" s="260"/>
      <c r="S25" s="260"/>
      <c r="T25" s="260"/>
      <c r="U25" s="260"/>
      <c r="V25" s="261"/>
      <c r="W25" s="327" t="str">
        <f>MID($H$9,1,1)</f>
        <v>1</v>
      </c>
      <c r="X25" s="335" t="str">
        <f>MID($H$9,2,1)</f>
        <v>2</v>
      </c>
      <c r="Y25" s="335" t="str">
        <f>MID($H$9,3,1)</f>
        <v>3</v>
      </c>
      <c r="Z25" s="335" t="str">
        <f>MID($H$9,4,1)</f>
        <v>4</v>
      </c>
      <c r="AA25" s="335" t="str">
        <f>MID($H$9,5,1)</f>
        <v>5</v>
      </c>
      <c r="AB25" s="328" t="str">
        <f>MID($H$9,6,1)</f>
        <v>6</v>
      </c>
      <c r="AC25" s="254" t="s">
        <v>110</v>
      </c>
      <c r="AD25" s="221"/>
      <c r="AE25" s="221"/>
      <c r="AF25" s="221"/>
      <c r="AG25" s="221"/>
      <c r="AH25" s="221"/>
      <c r="AI25" s="221"/>
      <c r="AJ25" s="221"/>
      <c r="AK25" s="221"/>
      <c r="AL25" s="221"/>
      <c r="AM25" s="221"/>
      <c r="AN25" s="255"/>
      <c r="AO25" s="327" t="str">
        <f>MID(基本ｼｰﾄ!$F$23,1,1)</f>
        <v>6</v>
      </c>
      <c r="AP25" s="335" t="str">
        <f>MID(基本ｼｰﾄ!$F$23,2,1)</f>
        <v>5</v>
      </c>
      <c r="AQ25" s="335" t="str">
        <f>MID(基本ｼｰﾄ!$F$23,3,1)</f>
        <v>4</v>
      </c>
      <c r="AR25" s="335" t="str">
        <f>MID(基本ｼｰﾄ!$F$23,4,1)</f>
        <v>3</v>
      </c>
      <c r="AS25" s="335" t="str">
        <f>MID(基本ｼｰﾄ!$F$23,5,1)</f>
        <v>2</v>
      </c>
      <c r="AT25" s="339" t="str">
        <f>MID(基本ｼｰﾄ!$F$23,6,1)</f>
        <v>1</v>
      </c>
      <c r="AU25" s="22"/>
      <c r="AV25" s="22"/>
      <c r="AW25" s="23"/>
      <c r="AX25" s="272"/>
      <c r="AY25" s="273"/>
      <c r="AZ25" s="273"/>
      <c r="BA25" s="273"/>
      <c r="BB25" s="273"/>
      <c r="BC25" s="273"/>
      <c r="BD25" s="273"/>
      <c r="BE25" s="273"/>
      <c r="BF25" s="274"/>
    </row>
    <row r="26" spans="5:58" ht="21.75" thickBot="1" x14ac:dyDescent="0.2">
      <c r="E26" s="229" t="str">
        <f>H8</f>
        <v>薩摩　隼人</v>
      </c>
      <c r="F26" s="230"/>
      <c r="G26" s="230"/>
      <c r="H26" s="230"/>
      <c r="I26" s="230"/>
      <c r="J26" s="230"/>
      <c r="K26" s="230"/>
      <c r="L26" s="230"/>
      <c r="M26" s="230"/>
      <c r="N26" s="230"/>
      <c r="O26" s="230"/>
      <c r="P26" s="230"/>
      <c r="Q26" s="230"/>
      <c r="R26" s="230"/>
      <c r="S26" s="230"/>
      <c r="T26" s="230"/>
      <c r="U26" s="230"/>
      <c r="V26" s="231"/>
      <c r="W26" s="336"/>
      <c r="X26" s="337"/>
      <c r="Y26" s="337"/>
      <c r="Z26" s="337"/>
      <c r="AA26" s="337"/>
      <c r="AB26" s="338"/>
      <c r="AC26" s="256"/>
      <c r="AD26" s="257"/>
      <c r="AE26" s="257"/>
      <c r="AF26" s="257"/>
      <c r="AG26" s="257"/>
      <c r="AH26" s="257"/>
      <c r="AI26" s="257"/>
      <c r="AJ26" s="257"/>
      <c r="AK26" s="257"/>
      <c r="AL26" s="257"/>
      <c r="AM26" s="257"/>
      <c r="AN26" s="258"/>
      <c r="AO26" s="336"/>
      <c r="AP26" s="337"/>
      <c r="AQ26" s="337"/>
      <c r="AR26" s="337"/>
      <c r="AS26" s="337"/>
      <c r="AT26" s="340"/>
      <c r="AU26" s="22"/>
      <c r="AV26" s="23"/>
      <c r="AW26" s="23"/>
      <c r="AX26" s="275"/>
      <c r="AY26" s="276"/>
      <c r="AZ26" s="276"/>
      <c r="BA26" s="276"/>
      <c r="BB26" s="276"/>
      <c r="BC26" s="276"/>
      <c r="BD26" s="276"/>
      <c r="BE26" s="276"/>
      <c r="BF26" s="277"/>
    </row>
    <row r="27" spans="5:58" ht="13.5" x14ac:dyDescent="0.15">
      <c r="E27" s="232" t="s">
        <v>45</v>
      </c>
      <c r="F27" s="233"/>
      <c r="G27" s="238" t="s">
        <v>46</v>
      </c>
      <c r="H27" s="239"/>
      <c r="I27" s="240"/>
      <c r="J27" s="45"/>
      <c r="K27" s="241" t="str">
        <f>V9</f>
        <v>薩摩　晴歩</v>
      </c>
      <c r="L27" s="241"/>
      <c r="M27" s="241"/>
      <c r="N27" s="241"/>
      <c r="O27" s="241"/>
      <c r="P27" s="241"/>
      <c r="Q27" s="241"/>
      <c r="R27" s="241"/>
      <c r="S27" s="241"/>
      <c r="T27" s="241"/>
      <c r="U27" s="241"/>
      <c r="V27" s="241"/>
      <c r="W27" s="241"/>
      <c r="X27" s="241"/>
      <c r="Y27" s="241"/>
      <c r="Z27" s="241"/>
      <c r="AA27" s="241"/>
      <c r="AB27" s="242"/>
      <c r="AC27" s="245" t="s">
        <v>47</v>
      </c>
      <c r="AD27" s="246"/>
      <c r="AE27" s="246"/>
      <c r="AF27" s="247"/>
      <c r="AG27" s="253" t="s">
        <v>48</v>
      </c>
      <c r="AH27" s="217"/>
      <c r="AI27" s="214" t="str">
        <f>MID(V10,1,2)</f>
        <v>22</v>
      </c>
      <c r="AJ27" s="214"/>
      <c r="AK27" s="217" t="s">
        <v>49</v>
      </c>
      <c r="AL27" s="217"/>
      <c r="AM27" s="214" t="str">
        <f>MID(V10,3,2)</f>
        <v>12</v>
      </c>
      <c r="AN27" s="214"/>
      <c r="AO27" s="217" t="s">
        <v>50</v>
      </c>
      <c r="AP27" s="217"/>
      <c r="AQ27" s="214" t="str">
        <f>MID(V10,5,2)</f>
        <v>30</v>
      </c>
      <c r="AR27" s="214"/>
      <c r="AS27" s="217" t="s">
        <v>51</v>
      </c>
      <c r="AT27" s="218"/>
      <c r="AU27" s="22"/>
      <c r="AV27" s="23"/>
      <c r="AW27" s="29"/>
      <c r="AX27" s="29"/>
      <c r="AY27" s="29"/>
      <c r="AZ27" s="29"/>
      <c r="BA27" s="29"/>
      <c r="BB27" s="29"/>
      <c r="BC27" s="23"/>
      <c r="BD27" s="22"/>
      <c r="BE27" s="22"/>
      <c r="BF27" s="22"/>
    </row>
    <row r="28" spans="5:58" ht="13.5" x14ac:dyDescent="0.15">
      <c r="E28" s="234"/>
      <c r="F28" s="235"/>
      <c r="G28" s="194"/>
      <c r="H28" s="195"/>
      <c r="I28" s="196"/>
      <c r="J28" s="46"/>
      <c r="K28" s="243"/>
      <c r="L28" s="243"/>
      <c r="M28" s="243"/>
      <c r="N28" s="243"/>
      <c r="O28" s="243"/>
      <c r="P28" s="243"/>
      <c r="Q28" s="243"/>
      <c r="R28" s="243"/>
      <c r="S28" s="243"/>
      <c r="T28" s="243"/>
      <c r="U28" s="243"/>
      <c r="V28" s="243"/>
      <c r="W28" s="243"/>
      <c r="X28" s="243"/>
      <c r="Y28" s="243"/>
      <c r="Z28" s="243"/>
      <c r="AA28" s="243"/>
      <c r="AB28" s="244"/>
      <c r="AC28" s="248"/>
      <c r="AD28" s="249"/>
      <c r="AE28" s="249"/>
      <c r="AF28" s="250"/>
      <c r="AG28" s="207"/>
      <c r="AH28" s="208"/>
      <c r="AI28" s="215"/>
      <c r="AJ28" s="215"/>
      <c r="AK28" s="208"/>
      <c r="AL28" s="208"/>
      <c r="AM28" s="215"/>
      <c r="AN28" s="215"/>
      <c r="AO28" s="208"/>
      <c r="AP28" s="208"/>
      <c r="AQ28" s="215"/>
      <c r="AR28" s="215"/>
      <c r="AS28" s="208"/>
      <c r="AT28" s="219"/>
      <c r="AU28" s="22"/>
      <c r="AV28" s="23"/>
      <c r="AW28" s="29"/>
      <c r="AX28" s="29"/>
      <c r="AY28" s="29"/>
      <c r="AZ28" s="29"/>
      <c r="BA28" s="29"/>
      <c r="BB28" s="29"/>
      <c r="BC28" s="23"/>
      <c r="BD28" s="22"/>
      <c r="BE28" s="22"/>
      <c r="BF28" s="22"/>
    </row>
    <row r="29" spans="5:58" ht="13.5" x14ac:dyDescent="0.15">
      <c r="E29" s="234"/>
      <c r="F29" s="235"/>
      <c r="G29" s="191" t="s">
        <v>52</v>
      </c>
      <c r="H29" s="192"/>
      <c r="I29" s="193"/>
      <c r="J29" s="47"/>
      <c r="K29" s="221" t="s">
        <v>53</v>
      </c>
      <c r="L29" s="221"/>
      <c r="M29" s="221"/>
      <c r="N29" s="221"/>
      <c r="O29" s="221"/>
      <c r="P29" s="221"/>
      <c r="Q29" s="221"/>
      <c r="R29" s="221"/>
      <c r="S29" s="48"/>
      <c r="T29" s="191" t="s">
        <v>27</v>
      </c>
      <c r="U29" s="192"/>
      <c r="V29" s="193"/>
      <c r="W29" s="223" t="str">
        <f>AE9</f>
        <v>子</v>
      </c>
      <c r="X29" s="224"/>
      <c r="Y29" s="224"/>
      <c r="Z29" s="224"/>
      <c r="AA29" s="224"/>
      <c r="AB29" s="225"/>
      <c r="AC29" s="248"/>
      <c r="AD29" s="249"/>
      <c r="AE29" s="249"/>
      <c r="AF29" s="250"/>
      <c r="AG29" s="207"/>
      <c r="AH29" s="208"/>
      <c r="AI29" s="215"/>
      <c r="AJ29" s="215"/>
      <c r="AK29" s="208"/>
      <c r="AL29" s="208"/>
      <c r="AM29" s="215"/>
      <c r="AN29" s="215"/>
      <c r="AO29" s="208"/>
      <c r="AP29" s="208"/>
      <c r="AQ29" s="215"/>
      <c r="AR29" s="215"/>
      <c r="AS29" s="208"/>
      <c r="AT29" s="219"/>
      <c r="AU29" s="22"/>
      <c r="AV29" s="23"/>
      <c r="AW29" s="29"/>
      <c r="AX29" s="29"/>
      <c r="AY29" s="29"/>
      <c r="AZ29" s="29"/>
      <c r="BA29" s="29"/>
      <c r="BB29" s="29"/>
      <c r="BC29" s="23"/>
      <c r="BD29" s="22"/>
      <c r="BE29" s="22"/>
      <c r="BF29" s="22"/>
    </row>
    <row r="30" spans="5:58" ht="13.5" x14ac:dyDescent="0.15">
      <c r="E30" s="236"/>
      <c r="F30" s="237"/>
      <c r="G30" s="194"/>
      <c r="H30" s="195"/>
      <c r="I30" s="196"/>
      <c r="J30" s="46"/>
      <c r="K30" s="222"/>
      <c r="L30" s="222"/>
      <c r="M30" s="222"/>
      <c r="N30" s="222"/>
      <c r="O30" s="222"/>
      <c r="P30" s="222"/>
      <c r="Q30" s="222"/>
      <c r="R30" s="222"/>
      <c r="S30" s="49"/>
      <c r="T30" s="194"/>
      <c r="U30" s="195"/>
      <c r="V30" s="196"/>
      <c r="W30" s="226"/>
      <c r="X30" s="227"/>
      <c r="Y30" s="227"/>
      <c r="Z30" s="227"/>
      <c r="AA30" s="227"/>
      <c r="AB30" s="228"/>
      <c r="AC30" s="251"/>
      <c r="AD30" s="222"/>
      <c r="AE30" s="222"/>
      <c r="AF30" s="252"/>
      <c r="AG30" s="180"/>
      <c r="AH30" s="181"/>
      <c r="AI30" s="216"/>
      <c r="AJ30" s="216"/>
      <c r="AK30" s="181"/>
      <c r="AL30" s="181"/>
      <c r="AM30" s="216"/>
      <c r="AN30" s="216"/>
      <c r="AO30" s="181"/>
      <c r="AP30" s="181"/>
      <c r="AQ30" s="216"/>
      <c r="AR30" s="216"/>
      <c r="AS30" s="181"/>
      <c r="AT30" s="220"/>
      <c r="AU30" s="22"/>
      <c r="AV30" s="23"/>
      <c r="AW30" s="29"/>
      <c r="AX30" s="29"/>
      <c r="AY30" s="29"/>
      <c r="AZ30" s="29"/>
      <c r="BA30" s="29"/>
      <c r="BB30" s="29"/>
      <c r="BC30" s="23"/>
      <c r="BD30" s="22"/>
      <c r="BE30" s="22"/>
      <c r="BF30" s="22"/>
    </row>
    <row r="31" spans="5:58" ht="13.5" x14ac:dyDescent="0.15">
      <c r="E31" s="158" t="s">
        <v>54</v>
      </c>
      <c r="F31" s="159"/>
      <c r="G31" s="159"/>
      <c r="H31" s="159"/>
      <c r="I31" s="159"/>
      <c r="J31" s="160"/>
      <c r="K31" s="201"/>
      <c r="L31" s="202"/>
      <c r="M31" s="202"/>
      <c r="N31" s="202"/>
      <c r="O31" s="202"/>
      <c r="P31" s="202"/>
      <c r="Q31" s="202"/>
      <c r="R31" s="202"/>
      <c r="S31" s="202"/>
      <c r="T31" s="202"/>
      <c r="U31" s="202"/>
      <c r="V31" s="202"/>
      <c r="W31" s="202"/>
      <c r="X31" s="202"/>
      <c r="Y31" s="202"/>
      <c r="Z31" s="202"/>
      <c r="AA31" s="202"/>
      <c r="AB31" s="203"/>
      <c r="AC31" s="191" t="s">
        <v>55</v>
      </c>
      <c r="AD31" s="192"/>
      <c r="AE31" s="192"/>
      <c r="AF31" s="193"/>
      <c r="AG31" s="125" t="s">
        <v>56</v>
      </c>
      <c r="AH31" s="127"/>
      <c r="AI31" s="50"/>
      <c r="AJ31" s="50"/>
      <c r="AK31" s="50"/>
      <c r="AL31" s="50"/>
      <c r="AM31" s="50"/>
      <c r="AN31" s="50"/>
      <c r="AO31" s="50"/>
      <c r="AP31" s="50"/>
      <c r="AQ31" s="50"/>
      <c r="AR31" s="50"/>
      <c r="AS31" s="50"/>
      <c r="AT31" s="51"/>
      <c r="AU31" s="22"/>
      <c r="AV31" s="23"/>
      <c r="AW31" s="52"/>
      <c r="AX31" s="52"/>
      <c r="AY31" s="52"/>
      <c r="AZ31" s="52"/>
      <c r="BA31" s="52"/>
      <c r="BB31" s="52"/>
      <c r="BC31" s="23"/>
      <c r="BD31" s="22"/>
      <c r="BE31" s="22"/>
      <c r="BF31" s="22"/>
    </row>
    <row r="32" spans="5:58" ht="17.25" x14ac:dyDescent="0.15">
      <c r="E32" s="161"/>
      <c r="F32" s="162"/>
      <c r="G32" s="162"/>
      <c r="H32" s="162"/>
      <c r="I32" s="162"/>
      <c r="J32" s="163"/>
      <c r="K32" s="204"/>
      <c r="L32" s="205"/>
      <c r="M32" s="205"/>
      <c r="N32" s="205"/>
      <c r="O32" s="205"/>
      <c r="P32" s="205"/>
      <c r="Q32" s="205"/>
      <c r="R32" s="205"/>
      <c r="S32" s="205"/>
      <c r="T32" s="205"/>
      <c r="U32" s="205"/>
      <c r="V32" s="205"/>
      <c r="W32" s="205"/>
      <c r="X32" s="205"/>
      <c r="Y32" s="205"/>
      <c r="Z32" s="205"/>
      <c r="AA32" s="205"/>
      <c r="AB32" s="206"/>
      <c r="AC32" s="194"/>
      <c r="AD32" s="195"/>
      <c r="AE32" s="195"/>
      <c r="AF32" s="196"/>
      <c r="AG32" s="207"/>
      <c r="AH32" s="208"/>
      <c r="AI32" s="23"/>
      <c r="AJ32" s="23"/>
      <c r="AK32" s="23"/>
      <c r="AL32" s="23"/>
      <c r="AM32" s="23"/>
      <c r="AN32" s="23"/>
      <c r="AO32" s="23"/>
      <c r="AP32" s="23"/>
      <c r="AQ32" s="23"/>
      <c r="AR32" s="23"/>
      <c r="AS32" s="23"/>
      <c r="AT32" s="53"/>
      <c r="AU32" s="22"/>
      <c r="AV32" s="23"/>
      <c r="AW32" s="54"/>
      <c r="AX32" s="54"/>
      <c r="AY32" s="54"/>
      <c r="AZ32" s="54"/>
      <c r="BA32" s="55"/>
      <c r="BB32" s="54"/>
      <c r="BC32" s="23"/>
      <c r="BD32" s="22"/>
      <c r="BE32" s="22"/>
      <c r="BF32" s="22"/>
    </row>
    <row r="33" spans="5:58" ht="17.25" x14ac:dyDescent="0.15">
      <c r="E33" s="158" t="s">
        <v>57</v>
      </c>
      <c r="F33" s="159"/>
      <c r="G33" s="159"/>
      <c r="H33" s="159"/>
      <c r="I33" s="159"/>
      <c r="J33" s="160"/>
      <c r="K33" s="47"/>
      <c r="L33" s="209">
        <v>44288</v>
      </c>
      <c r="M33" s="209"/>
      <c r="N33" s="209"/>
      <c r="O33" s="209"/>
      <c r="P33" s="209"/>
      <c r="Q33" s="209"/>
      <c r="R33" s="209"/>
      <c r="S33" s="209"/>
      <c r="T33" s="209"/>
      <c r="U33" s="209"/>
      <c r="V33" s="209"/>
      <c r="W33" s="209"/>
      <c r="X33" s="209"/>
      <c r="Y33" s="209"/>
      <c r="Z33" s="209"/>
      <c r="AA33" s="209"/>
      <c r="AB33" s="210"/>
      <c r="AC33" s="191" t="s">
        <v>58</v>
      </c>
      <c r="AD33" s="192"/>
      <c r="AE33" s="192"/>
      <c r="AF33" s="193"/>
      <c r="AG33" s="213">
        <v>44296</v>
      </c>
      <c r="AH33" s="213"/>
      <c r="AI33" s="213"/>
      <c r="AJ33" s="213"/>
      <c r="AK33" s="213"/>
      <c r="AL33" s="213"/>
      <c r="AM33" s="213"/>
      <c r="AN33" s="213"/>
      <c r="AO33" s="213"/>
      <c r="AP33" s="213"/>
      <c r="AQ33" s="213"/>
      <c r="AR33" s="152" t="s">
        <v>59</v>
      </c>
      <c r="AS33" s="152"/>
      <c r="AT33" s="153"/>
      <c r="AU33" s="22"/>
      <c r="AV33" s="23"/>
      <c r="AW33" s="54"/>
      <c r="AX33" s="54"/>
      <c r="AY33" s="54"/>
      <c r="AZ33" s="54"/>
      <c r="BA33" s="54"/>
      <c r="BB33" s="54"/>
      <c r="BC33" s="23"/>
      <c r="BD33" s="22"/>
      <c r="BE33" s="22"/>
      <c r="BF33" s="22"/>
    </row>
    <row r="34" spans="5:58" ht="17.25" x14ac:dyDescent="0.15">
      <c r="E34" s="161"/>
      <c r="F34" s="162"/>
      <c r="G34" s="162"/>
      <c r="H34" s="162"/>
      <c r="I34" s="162"/>
      <c r="J34" s="163"/>
      <c r="K34" s="46"/>
      <c r="L34" s="211"/>
      <c r="M34" s="211"/>
      <c r="N34" s="211"/>
      <c r="O34" s="211"/>
      <c r="P34" s="211"/>
      <c r="Q34" s="211"/>
      <c r="R34" s="211"/>
      <c r="S34" s="211"/>
      <c r="T34" s="211"/>
      <c r="U34" s="211"/>
      <c r="V34" s="211"/>
      <c r="W34" s="211"/>
      <c r="X34" s="211"/>
      <c r="Y34" s="211"/>
      <c r="Z34" s="211"/>
      <c r="AA34" s="211"/>
      <c r="AB34" s="212"/>
      <c r="AC34" s="194"/>
      <c r="AD34" s="195"/>
      <c r="AE34" s="195"/>
      <c r="AF34" s="196"/>
      <c r="AG34" s="184">
        <v>44367</v>
      </c>
      <c r="AH34" s="184"/>
      <c r="AI34" s="184"/>
      <c r="AJ34" s="184"/>
      <c r="AK34" s="184"/>
      <c r="AL34" s="184"/>
      <c r="AM34" s="184"/>
      <c r="AN34" s="184"/>
      <c r="AO34" s="184"/>
      <c r="AP34" s="184"/>
      <c r="AQ34" s="184"/>
      <c r="AR34" s="185" t="s">
        <v>60</v>
      </c>
      <c r="AS34" s="185"/>
      <c r="AT34" s="186"/>
      <c r="AU34" s="22"/>
      <c r="AV34" s="22"/>
      <c r="AW34" s="22"/>
      <c r="AX34" s="22"/>
      <c r="AY34" s="22"/>
      <c r="AZ34" s="22"/>
      <c r="BA34" s="22"/>
      <c r="BB34" s="22"/>
      <c r="BC34" s="22"/>
      <c r="BD34" s="22"/>
      <c r="BE34" s="22"/>
      <c r="BF34" s="22"/>
    </row>
    <row r="35" spans="5:58" ht="13.5" x14ac:dyDescent="0.15">
      <c r="E35" s="158" t="s">
        <v>61</v>
      </c>
      <c r="F35" s="159"/>
      <c r="G35" s="159"/>
      <c r="H35" s="159"/>
      <c r="I35" s="159"/>
      <c r="J35" s="160"/>
      <c r="K35" s="47"/>
      <c r="L35" s="187" t="str">
        <f>AK8</f>
        <v>頚椎症性神経根症</v>
      </c>
      <c r="M35" s="187"/>
      <c r="N35" s="187"/>
      <c r="O35" s="187"/>
      <c r="P35" s="187"/>
      <c r="Q35" s="187"/>
      <c r="R35" s="187"/>
      <c r="S35" s="187"/>
      <c r="T35" s="187"/>
      <c r="U35" s="187"/>
      <c r="V35" s="187"/>
      <c r="W35" s="187"/>
      <c r="X35" s="187"/>
      <c r="Y35" s="187"/>
      <c r="Z35" s="187"/>
      <c r="AA35" s="187"/>
      <c r="AB35" s="188"/>
      <c r="AC35" s="191" t="s">
        <v>62</v>
      </c>
      <c r="AD35" s="192"/>
      <c r="AE35" s="192"/>
      <c r="AF35" s="193"/>
      <c r="AG35" s="197" t="s">
        <v>63</v>
      </c>
      <c r="AH35" s="171"/>
      <c r="AI35" s="171"/>
      <c r="AJ35" s="171"/>
      <c r="AK35" s="171"/>
      <c r="AL35" s="172"/>
      <c r="AM35" s="191" t="s">
        <v>64</v>
      </c>
      <c r="AN35" s="192"/>
      <c r="AO35" s="192"/>
      <c r="AP35" s="193"/>
      <c r="AQ35" s="47" t="s">
        <v>65</v>
      </c>
      <c r="AR35" s="50"/>
      <c r="AS35" s="50"/>
      <c r="AT35" s="51"/>
      <c r="AU35" s="22"/>
      <c r="AV35" s="22"/>
      <c r="AW35" s="22"/>
      <c r="AX35" s="22"/>
      <c r="AY35" s="22"/>
      <c r="AZ35" s="22"/>
      <c r="BA35" s="22"/>
      <c r="BB35" s="22"/>
      <c r="BC35" s="22"/>
      <c r="BD35" s="22"/>
      <c r="BE35" s="22"/>
      <c r="BF35" s="22"/>
    </row>
    <row r="36" spans="5:58" ht="13.5" x14ac:dyDescent="0.15">
      <c r="E36" s="161"/>
      <c r="F36" s="162"/>
      <c r="G36" s="162"/>
      <c r="H36" s="162"/>
      <c r="I36" s="162"/>
      <c r="J36" s="163"/>
      <c r="K36" s="46"/>
      <c r="L36" s="189"/>
      <c r="M36" s="189"/>
      <c r="N36" s="189"/>
      <c r="O36" s="189"/>
      <c r="P36" s="189"/>
      <c r="Q36" s="189"/>
      <c r="R36" s="189"/>
      <c r="S36" s="189"/>
      <c r="T36" s="189"/>
      <c r="U36" s="189"/>
      <c r="V36" s="189"/>
      <c r="W36" s="189"/>
      <c r="X36" s="189"/>
      <c r="Y36" s="189"/>
      <c r="Z36" s="189"/>
      <c r="AA36" s="189"/>
      <c r="AB36" s="190"/>
      <c r="AC36" s="194"/>
      <c r="AD36" s="195"/>
      <c r="AE36" s="195"/>
      <c r="AF36" s="196"/>
      <c r="AG36" s="198"/>
      <c r="AH36" s="174"/>
      <c r="AI36" s="174"/>
      <c r="AJ36" s="174"/>
      <c r="AK36" s="174"/>
      <c r="AL36" s="175"/>
      <c r="AM36" s="194"/>
      <c r="AN36" s="195"/>
      <c r="AO36" s="195"/>
      <c r="AP36" s="196"/>
      <c r="AQ36" s="46"/>
      <c r="AR36" s="199" t="s">
        <v>66</v>
      </c>
      <c r="AS36" s="199"/>
      <c r="AT36" s="200"/>
      <c r="AU36" s="22"/>
      <c r="AV36" s="22"/>
      <c r="AW36" s="22"/>
      <c r="AX36" s="22"/>
      <c r="AY36" s="22"/>
      <c r="AZ36" s="22"/>
      <c r="BA36" s="22"/>
      <c r="BB36" s="22"/>
      <c r="BC36" s="22"/>
      <c r="BD36" s="22"/>
      <c r="BE36" s="22"/>
      <c r="BF36" s="22"/>
    </row>
    <row r="37" spans="5:58" ht="42.75" customHeight="1" x14ac:dyDescent="0.15">
      <c r="E37" s="158" t="s">
        <v>29</v>
      </c>
      <c r="F37" s="159"/>
      <c r="G37" s="159"/>
      <c r="H37" s="159"/>
      <c r="I37" s="159"/>
      <c r="J37" s="160"/>
      <c r="K37" s="164" t="str">
        <f>AK9</f>
        <v>業務の同姿勢による障害(公務外)</v>
      </c>
      <c r="L37" s="165"/>
      <c r="M37" s="165"/>
      <c r="N37" s="165"/>
      <c r="O37" s="165"/>
      <c r="P37" s="165"/>
      <c r="Q37" s="165"/>
      <c r="R37" s="165"/>
      <c r="S37" s="165"/>
      <c r="T37" s="165"/>
      <c r="U37" s="165"/>
      <c r="V37" s="165"/>
      <c r="W37" s="165"/>
      <c r="X37" s="165"/>
      <c r="Y37" s="165"/>
      <c r="Z37" s="165"/>
      <c r="AA37" s="165"/>
      <c r="AB37" s="165"/>
      <c r="AC37" s="165"/>
      <c r="AD37" s="165"/>
      <c r="AE37" s="165"/>
      <c r="AF37" s="165"/>
      <c r="AG37" s="165"/>
      <c r="AH37" s="165"/>
      <c r="AI37" s="165"/>
      <c r="AJ37" s="165"/>
      <c r="AK37" s="165"/>
      <c r="AL37" s="165"/>
      <c r="AM37" s="165"/>
      <c r="AN37" s="165"/>
      <c r="AO37" s="165"/>
      <c r="AP37" s="165"/>
      <c r="AQ37" s="165"/>
      <c r="AR37" s="165"/>
      <c r="AS37" s="165"/>
      <c r="AT37" s="166"/>
      <c r="AU37" s="22"/>
      <c r="AV37" s="22"/>
      <c r="AW37" s="22"/>
      <c r="AX37" s="22"/>
      <c r="AY37" s="22"/>
      <c r="AZ37" s="22"/>
      <c r="BA37" s="22"/>
      <c r="BB37" s="22"/>
      <c r="BC37" s="22"/>
      <c r="BD37" s="22"/>
      <c r="BE37" s="22"/>
      <c r="BF37" s="22"/>
    </row>
    <row r="38" spans="5:58" ht="13.5" x14ac:dyDescent="0.15">
      <c r="E38" s="161"/>
      <c r="F38" s="162"/>
      <c r="G38" s="162"/>
      <c r="H38" s="162"/>
      <c r="I38" s="162"/>
      <c r="J38" s="163"/>
      <c r="K38" s="167" t="s">
        <v>67</v>
      </c>
      <c r="L38" s="168"/>
      <c r="M38" s="168"/>
      <c r="N38" s="168"/>
      <c r="O38" s="168"/>
      <c r="P38" s="168"/>
      <c r="Q38" s="168"/>
      <c r="R38" s="168"/>
      <c r="S38" s="168"/>
      <c r="T38" s="168"/>
      <c r="U38" s="168"/>
      <c r="V38" s="168"/>
      <c r="W38" s="168"/>
      <c r="X38" s="168"/>
      <c r="Y38" s="168"/>
      <c r="Z38" s="168"/>
      <c r="AA38" s="168"/>
      <c r="AB38" s="168"/>
      <c r="AC38" s="168"/>
      <c r="AD38" s="168"/>
      <c r="AE38" s="168"/>
      <c r="AF38" s="168"/>
      <c r="AG38" s="168"/>
      <c r="AH38" s="168"/>
      <c r="AI38" s="168"/>
      <c r="AJ38" s="168"/>
      <c r="AK38" s="168"/>
      <c r="AL38" s="168"/>
      <c r="AM38" s="168"/>
      <c r="AN38" s="168"/>
      <c r="AO38" s="168"/>
      <c r="AP38" s="168"/>
      <c r="AQ38" s="168"/>
      <c r="AR38" s="168"/>
      <c r="AS38" s="168"/>
      <c r="AT38" s="169"/>
      <c r="AU38" s="22"/>
      <c r="AV38" s="22"/>
      <c r="AW38" s="22"/>
      <c r="AX38" s="22"/>
      <c r="AY38" s="22"/>
      <c r="AZ38" s="22"/>
      <c r="BA38" s="22"/>
      <c r="BB38" s="22"/>
      <c r="BC38" s="22"/>
      <c r="BD38" s="22"/>
      <c r="BE38" s="22"/>
      <c r="BF38" s="22"/>
    </row>
    <row r="39" spans="5:58" ht="20.100000000000001" customHeight="1" x14ac:dyDescent="0.15">
      <c r="E39" s="170" t="s">
        <v>68</v>
      </c>
      <c r="F39" s="171"/>
      <c r="G39" s="171"/>
      <c r="H39" s="171"/>
      <c r="I39" s="171"/>
      <c r="J39" s="172"/>
      <c r="K39" s="176" t="s">
        <v>69</v>
      </c>
      <c r="L39" s="177"/>
      <c r="M39" s="177"/>
      <c r="N39" s="56"/>
      <c r="O39" s="178" t="s">
        <v>105</v>
      </c>
      <c r="P39" s="178"/>
      <c r="Q39" s="178"/>
      <c r="R39" s="178"/>
      <c r="S39" s="178"/>
      <c r="T39" s="178"/>
      <c r="U39" s="178"/>
      <c r="V39" s="178"/>
      <c r="W39" s="178"/>
      <c r="X39" s="178"/>
      <c r="Y39" s="178"/>
      <c r="Z39" s="178"/>
      <c r="AA39" s="178"/>
      <c r="AB39" s="178"/>
      <c r="AC39" s="178"/>
      <c r="AD39" s="178"/>
      <c r="AE39" s="178"/>
      <c r="AF39" s="178"/>
      <c r="AG39" s="178"/>
      <c r="AH39" s="178"/>
      <c r="AI39" s="178"/>
      <c r="AJ39" s="178"/>
      <c r="AK39" s="178"/>
      <c r="AL39" s="178"/>
      <c r="AM39" s="178"/>
      <c r="AN39" s="178"/>
      <c r="AO39" s="178"/>
      <c r="AP39" s="178"/>
      <c r="AQ39" s="178"/>
      <c r="AR39" s="178"/>
      <c r="AS39" s="178"/>
      <c r="AT39" s="179"/>
      <c r="AU39" s="22"/>
      <c r="AV39" s="22"/>
      <c r="AW39" s="22"/>
      <c r="AX39" s="22"/>
      <c r="AY39" s="22"/>
      <c r="AZ39" s="22"/>
      <c r="BA39" s="22"/>
      <c r="BB39" s="22"/>
      <c r="BC39" s="22"/>
      <c r="BD39" s="22"/>
      <c r="BE39" s="22"/>
      <c r="BF39" s="22"/>
    </row>
    <row r="40" spans="5:58" ht="20.100000000000001" customHeight="1" x14ac:dyDescent="0.15">
      <c r="E40" s="173"/>
      <c r="F40" s="174"/>
      <c r="G40" s="174"/>
      <c r="H40" s="174"/>
      <c r="I40" s="174"/>
      <c r="J40" s="175"/>
      <c r="K40" s="180" t="s">
        <v>70</v>
      </c>
      <c r="L40" s="181"/>
      <c r="M40" s="181"/>
      <c r="N40" s="57"/>
      <c r="O40" s="182" t="s">
        <v>104</v>
      </c>
      <c r="P40" s="182"/>
      <c r="Q40" s="182"/>
      <c r="R40" s="182"/>
      <c r="S40" s="182"/>
      <c r="T40" s="182"/>
      <c r="U40" s="182"/>
      <c r="V40" s="182"/>
      <c r="W40" s="182"/>
      <c r="X40" s="182"/>
      <c r="Y40" s="182"/>
      <c r="Z40" s="182"/>
      <c r="AA40" s="182"/>
      <c r="AB40" s="182"/>
      <c r="AC40" s="182"/>
      <c r="AD40" s="182"/>
      <c r="AE40" s="182"/>
      <c r="AF40" s="182"/>
      <c r="AG40" s="182"/>
      <c r="AH40" s="182"/>
      <c r="AI40" s="182"/>
      <c r="AJ40" s="182"/>
      <c r="AK40" s="182"/>
      <c r="AL40" s="182"/>
      <c r="AM40" s="182"/>
      <c r="AN40" s="182"/>
      <c r="AO40" s="182"/>
      <c r="AP40" s="182"/>
      <c r="AQ40" s="182"/>
      <c r="AR40" s="182"/>
      <c r="AS40" s="182"/>
      <c r="AT40" s="183"/>
      <c r="AU40" s="22"/>
      <c r="AV40" s="22"/>
      <c r="AW40" s="22"/>
      <c r="AX40" s="22"/>
      <c r="AY40" s="22"/>
      <c r="AZ40" s="22"/>
      <c r="BA40" s="22"/>
      <c r="BB40" s="22"/>
      <c r="BC40" s="22"/>
      <c r="BD40" s="22"/>
      <c r="BE40" s="22"/>
      <c r="BF40" s="22"/>
    </row>
    <row r="41" spans="5:58" ht="21" customHeight="1" x14ac:dyDescent="0.15">
      <c r="E41" s="143" t="s">
        <v>71</v>
      </c>
      <c r="F41" s="144"/>
      <c r="G41" s="144"/>
      <c r="H41" s="144"/>
      <c r="I41" s="144"/>
      <c r="J41" s="145"/>
      <c r="K41" s="47"/>
      <c r="L41" s="144" t="s">
        <v>72</v>
      </c>
      <c r="M41" s="152"/>
      <c r="N41" s="152"/>
      <c r="O41" s="152"/>
      <c r="P41" s="152"/>
      <c r="Q41" s="152"/>
      <c r="R41" s="152"/>
      <c r="S41" s="152"/>
      <c r="T41" s="152"/>
      <c r="U41" s="152"/>
      <c r="V41" s="152"/>
      <c r="W41" s="152"/>
      <c r="X41" s="152"/>
      <c r="Y41" s="152"/>
      <c r="Z41" s="152"/>
      <c r="AA41" s="152"/>
      <c r="AB41" s="152"/>
      <c r="AC41" s="152"/>
      <c r="AD41" s="152"/>
      <c r="AE41" s="152"/>
      <c r="AF41" s="152"/>
      <c r="AG41" s="152"/>
      <c r="AH41" s="152"/>
      <c r="AI41" s="152"/>
      <c r="AJ41" s="152"/>
      <c r="AK41" s="152"/>
      <c r="AL41" s="152"/>
      <c r="AM41" s="152"/>
      <c r="AN41" s="152"/>
      <c r="AO41" s="152"/>
      <c r="AP41" s="152"/>
      <c r="AQ41" s="152"/>
      <c r="AR41" s="152"/>
      <c r="AS41" s="152"/>
      <c r="AT41" s="153"/>
      <c r="AU41" s="22"/>
      <c r="AV41" s="22"/>
      <c r="AW41" s="22"/>
      <c r="AX41" s="22"/>
      <c r="AY41" s="22"/>
      <c r="AZ41" s="22"/>
      <c r="BA41" s="22"/>
      <c r="BB41" s="22"/>
      <c r="BC41" s="22"/>
      <c r="BD41" s="22"/>
      <c r="BE41" s="22"/>
      <c r="BF41" s="22"/>
    </row>
    <row r="42" spans="5:58" ht="21" customHeight="1" x14ac:dyDescent="0.15">
      <c r="E42" s="146"/>
      <c r="F42" s="147"/>
      <c r="G42" s="147"/>
      <c r="H42" s="147"/>
      <c r="I42" s="147"/>
      <c r="J42" s="148"/>
      <c r="K42" s="58"/>
      <c r="L42" s="154"/>
      <c r="M42" s="154"/>
      <c r="N42" s="154"/>
      <c r="O42" s="154"/>
      <c r="P42" s="154"/>
      <c r="Q42" s="154"/>
      <c r="R42" s="154"/>
      <c r="S42" s="154"/>
      <c r="T42" s="154"/>
      <c r="U42" s="154"/>
      <c r="V42" s="154"/>
      <c r="W42" s="154"/>
      <c r="X42" s="154"/>
      <c r="Y42" s="154"/>
      <c r="Z42" s="154"/>
      <c r="AA42" s="154"/>
      <c r="AB42" s="154"/>
      <c r="AC42" s="154"/>
      <c r="AD42" s="154"/>
      <c r="AE42" s="154"/>
      <c r="AF42" s="154"/>
      <c r="AG42" s="154"/>
      <c r="AH42" s="154"/>
      <c r="AI42" s="154"/>
      <c r="AJ42" s="154"/>
      <c r="AK42" s="154"/>
      <c r="AL42" s="154"/>
      <c r="AM42" s="154"/>
      <c r="AN42" s="154"/>
      <c r="AO42" s="154"/>
      <c r="AP42" s="154"/>
      <c r="AQ42" s="154"/>
      <c r="AR42" s="154"/>
      <c r="AS42" s="154"/>
      <c r="AT42" s="155"/>
      <c r="AU42" s="22"/>
      <c r="AV42" s="22"/>
      <c r="AW42" s="22"/>
      <c r="AX42" s="22"/>
      <c r="AY42" s="22"/>
      <c r="AZ42" s="22"/>
      <c r="BA42" s="22"/>
      <c r="BB42" s="22"/>
      <c r="BC42" s="22"/>
      <c r="BD42" s="22"/>
      <c r="BE42" s="22"/>
      <c r="BF42" s="22"/>
    </row>
    <row r="43" spans="5:58" ht="21" customHeight="1" x14ac:dyDescent="0.15">
      <c r="E43" s="146"/>
      <c r="F43" s="147"/>
      <c r="G43" s="147"/>
      <c r="H43" s="147"/>
      <c r="I43" s="147"/>
      <c r="J43" s="148"/>
      <c r="K43" s="58"/>
      <c r="L43" s="154"/>
      <c r="M43" s="154"/>
      <c r="N43" s="154"/>
      <c r="O43" s="154"/>
      <c r="P43" s="154"/>
      <c r="Q43" s="154"/>
      <c r="R43" s="154"/>
      <c r="S43" s="154"/>
      <c r="T43" s="154"/>
      <c r="U43" s="154"/>
      <c r="V43" s="154"/>
      <c r="W43" s="154"/>
      <c r="X43" s="154"/>
      <c r="Y43" s="154"/>
      <c r="Z43" s="154"/>
      <c r="AA43" s="154"/>
      <c r="AB43" s="154"/>
      <c r="AC43" s="154"/>
      <c r="AD43" s="154"/>
      <c r="AE43" s="154"/>
      <c r="AF43" s="154"/>
      <c r="AG43" s="154"/>
      <c r="AH43" s="154"/>
      <c r="AI43" s="154"/>
      <c r="AJ43" s="154"/>
      <c r="AK43" s="154"/>
      <c r="AL43" s="154"/>
      <c r="AM43" s="154"/>
      <c r="AN43" s="154"/>
      <c r="AO43" s="154"/>
      <c r="AP43" s="154"/>
      <c r="AQ43" s="154"/>
      <c r="AR43" s="154"/>
      <c r="AS43" s="154"/>
      <c r="AT43" s="155"/>
      <c r="AU43" s="22"/>
      <c r="AV43" s="22"/>
      <c r="AW43" s="22"/>
      <c r="AX43" s="22"/>
      <c r="AY43" s="22"/>
      <c r="AZ43" s="22"/>
      <c r="BA43" s="22"/>
      <c r="BB43" s="22"/>
      <c r="BC43" s="22"/>
      <c r="BD43" s="22"/>
      <c r="BE43" s="22"/>
      <c r="BF43" s="22"/>
    </row>
    <row r="44" spans="5:58" ht="21" customHeight="1" x14ac:dyDescent="0.15">
      <c r="E44" s="146"/>
      <c r="F44" s="147"/>
      <c r="G44" s="147"/>
      <c r="H44" s="147"/>
      <c r="I44" s="147"/>
      <c r="J44" s="148"/>
      <c r="K44" s="58"/>
      <c r="L44" s="154"/>
      <c r="M44" s="154"/>
      <c r="N44" s="154"/>
      <c r="O44" s="154"/>
      <c r="P44" s="154"/>
      <c r="Q44" s="154"/>
      <c r="R44" s="154"/>
      <c r="S44" s="154"/>
      <c r="T44" s="154"/>
      <c r="U44" s="154"/>
      <c r="V44" s="154"/>
      <c r="W44" s="154"/>
      <c r="X44" s="154"/>
      <c r="Y44" s="154"/>
      <c r="Z44" s="154"/>
      <c r="AA44" s="154"/>
      <c r="AB44" s="154"/>
      <c r="AC44" s="154"/>
      <c r="AD44" s="154"/>
      <c r="AE44" s="154"/>
      <c r="AF44" s="154"/>
      <c r="AG44" s="154"/>
      <c r="AH44" s="154"/>
      <c r="AI44" s="154"/>
      <c r="AJ44" s="154"/>
      <c r="AK44" s="154"/>
      <c r="AL44" s="154"/>
      <c r="AM44" s="154"/>
      <c r="AN44" s="154"/>
      <c r="AO44" s="154"/>
      <c r="AP44" s="154"/>
      <c r="AQ44" s="154"/>
      <c r="AR44" s="154"/>
      <c r="AS44" s="154"/>
      <c r="AT44" s="155"/>
      <c r="AU44" s="22"/>
      <c r="AV44" s="22"/>
      <c r="AW44" s="22"/>
      <c r="AX44" s="22"/>
      <c r="AY44" s="22"/>
      <c r="AZ44" s="22"/>
      <c r="BA44" s="22"/>
      <c r="BB44" s="22"/>
      <c r="BC44" s="22"/>
      <c r="BD44" s="22"/>
      <c r="BE44" s="22"/>
      <c r="BF44" s="22"/>
    </row>
    <row r="45" spans="5:58" ht="21" customHeight="1" x14ac:dyDescent="0.15">
      <c r="E45" s="146"/>
      <c r="F45" s="147"/>
      <c r="G45" s="147"/>
      <c r="H45" s="147"/>
      <c r="I45" s="147"/>
      <c r="J45" s="148"/>
      <c r="K45" s="58"/>
      <c r="L45" s="154"/>
      <c r="M45" s="154"/>
      <c r="N45" s="154"/>
      <c r="O45" s="154"/>
      <c r="P45" s="154"/>
      <c r="Q45" s="154"/>
      <c r="R45" s="154"/>
      <c r="S45" s="154"/>
      <c r="T45" s="154"/>
      <c r="U45" s="154"/>
      <c r="V45" s="154"/>
      <c r="W45" s="154"/>
      <c r="X45" s="154"/>
      <c r="Y45" s="154"/>
      <c r="Z45" s="154"/>
      <c r="AA45" s="154"/>
      <c r="AB45" s="154"/>
      <c r="AC45" s="154"/>
      <c r="AD45" s="154"/>
      <c r="AE45" s="154"/>
      <c r="AF45" s="154"/>
      <c r="AG45" s="154"/>
      <c r="AH45" s="154"/>
      <c r="AI45" s="154"/>
      <c r="AJ45" s="154"/>
      <c r="AK45" s="154"/>
      <c r="AL45" s="154"/>
      <c r="AM45" s="154"/>
      <c r="AN45" s="154"/>
      <c r="AO45" s="154"/>
      <c r="AP45" s="154"/>
      <c r="AQ45" s="154"/>
      <c r="AR45" s="154"/>
      <c r="AS45" s="154"/>
      <c r="AT45" s="155"/>
      <c r="AU45" s="22"/>
      <c r="AV45" s="22"/>
      <c r="AW45" s="22"/>
      <c r="AX45" s="22"/>
      <c r="AY45" s="22"/>
      <c r="AZ45" s="22"/>
      <c r="BA45" s="22"/>
      <c r="BB45" s="22"/>
      <c r="BC45" s="22"/>
      <c r="BD45" s="22"/>
      <c r="BE45" s="22"/>
      <c r="BF45" s="22"/>
    </row>
    <row r="46" spans="5:58" ht="21" customHeight="1" thickBot="1" x14ac:dyDescent="0.2">
      <c r="E46" s="149"/>
      <c r="F46" s="150"/>
      <c r="G46" s="150"/>
      <c r="H46" s="150"/>
      <c r="I46" s="150"/>
      <c r="J46" s="151"/>
      <c r="K46" s="59"/>
      <c r="L46" s="156"/>
      <c r="M46" s="156"/>
      <c r="N46" s="156"/>
      <c r="O46" s="156"/>
      <c r="P46" s="156"/>
      <c r="Q46" s="156"/>
      <c r="R46" s="156"/>
      <c r="S46" s="156"/>
      <c r="T46" s="156"/>
      <c r="U46" s="156"/>
      <c r="V46" s="156"/>
      <c r="W46" s="156"/>
      <c r="X46" s="156"/>
      <c r="Y46" s="156"/>
      <c r="Z46" s="156"/>
      <c r="AA46" s="156"/>
      <c r="AB46" s="156"/>
      <c r="AC46" s="156"/>
      <c r="AD46" s="156"/>
      <c r="AE46" s="156"/>
      <c r="AF46" s="156"/>
      <c r="AG46" s="156"/>
      <c r="AH46" s="156"/>
      <c r="AI46" s="156"/>
      <c r="AJ46" s="156"/>
      <c r="AK46" s="156"/>
      <c r="AL46" s="156"/>
      <c r="AM46" s="156"/>
      <c r="AN46" s="156"/>
      <c r="AO46" s="156"/>
      <c r="AP46" s="156"/>
      <c r="AQ46" s="156"/>
      <c r="AR46" s="156"/>
      <c r="AS46" s="156"/>
      <c r="AT46" s="157"/>
      <c r="AU46" s="22"/>
      <c r="AV46" s="22"/>
      <c r="AW46" s="22"/>
      <c r="AX46" s="22"/>
      <c r="AY46" s="22"/>
      <c r="AZ46" s="22"/>
      <c r="BA46" s="22"/>
      <c r="BB46" s="22"/>
      <c r="BC46" s="22"/>
      <c r="BD46" s="22"/>
      <c r="BE46" s="22"/>
      <c r="BF46" s="22"/>
    </row>
    <row r="47" spans="5:58" ht="9" customHeight="1" x14ac:dyDescent="0.15">
      <c r="E47" s="60"/>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c r="AK47" s="61"/>
      <c r="AL47" s="61"/>
      <c r="AM47" s="61"/>
      <c r="AN47" s="61"/>
      <c r="AO47" s="61"/>
      <c r="AP47" s="61"/>
      <c r="AQ47" s="61"/>
      <c r="AR47" s="61"/>
      <c r="AS47" s="62"/>
      <c r="AT47" s="63"/>
      <c r="AU47" s="22"/>
      <c r="AV47" s="22"/>
      <c r="AW47" s="22"/>
      <c r="AX47" s="22"/>
      <c r="AY47" s="22"/>
      <c r="AZ47" s="22"/>
      <c r="BA47" s="22"/>
      <c r="BB47" s="22"/>
      <c r="BC47" s="22"/>
      <c r="BD47" s="22"/>
      <c r="BE47" s="22"/>
      <c r="BF47" s="22"/>
    </row>
    <row r="48" spans="5:58" ht="14.25" x14ac:dyDescent="0.15">
      <c r="E48" s="64"/>
      <c r="F48" s="133" t="s">
        <v>73</v>
      </c>
      <c r="G48" s="133"/>
      <c r="H48" s="133"/>
      <c r="I48" s="133"/>
      <c r="J48" s="133"/>
      <c r="K48" s="133"/>
      <c r="L48" s="133"/>
      <c r="M48" s="133"/>
      <c r="N48" s="133"/>
      <c r="O48" s="133"/>
      <c r="P48" s="133"/>
      <c r="Q48" s="133"/>
      <c r="R48" s="133"/>
      <c r="S48" s="133"/>
      <c r="T48" s="133"/>
      <c r="U48" s="133"/>
      <c r="V48" s="133"/>
      <c r="W48" s="133"/>
      <c r="X48" s="133"/>
      <c r="Y48" s="133"/>
      <c r="Z48" s="133"/>
      <c r="AA48" s="133"/>
      <c r="AB48" s="133"/>
      <c r="AC48" s="133"/>
      <c r="AD48" s="133"/>
      <c r="AE48" s="133"/>
      <c r="AF48" s="133"/>
      <c r="AG48" s="133"/>
      <c r="AH48" s="133"/>
      <c r="AI48" s="133"/>
      <c r="AJ48" s="133"/>
      <c r="AK48" s="133"/>
      <c r="AL48" s="133"/>
      <c r="AM48" s="133"/>
      <c r="AN48" s="133"/>
      <c r="AO48" s="133"/>
      <c r="AP48" s="133"/>
      <c r="AQ48" s="133"/>
      <c r="AR48" s="133"/>
      <c r="AS48" s="133"/>
      <c r="AT48" s="53"/>
      <c r="AU48" s="22"/>
      <c r="AV48" s="22"/>
      <c r="AW48" s="22"/>
      <c r="AX48" s="22"/>
      <c r="AY48" s="22"/>
      <c r="AZ48" s="22"/>
      <c r="BA48" s="22"/>
      <c r="BB48" s="22"/>
      <c r="BC48" s="22"/>
      <c r="BD48" s="22"/>
      <c r="BE48" s="22"/>
      <c r="BF48" s="22"/>
    </row>
    <row r="49" spans="5:58" ht="17.25" x14ac:dyDescent="0.15">
      <c r="E49" s="64"/>
      <c r="F49" s="65"/>
      <c r="G49" s="133" t="str">
        <f>基本ｼｰﾄ!I19&amp;"長　殿"</f>
        <v>公立学校共済組合　鹿児島支部長　殿</v>
      </c>
      <c r="H49" s="133"/>
      <c r="I49" s="133"/>
      <c r="J49" s="133"/>
      <c r="K49" s="133"/>
      <c r="L49" s="133"/>
      <c r="M49" s="133"/>
      <c r="N49" s="133"/>
      <c r="O49" s="133"/>
      <c r="P49" s="133"/>
      <c r="Q49" s="133"/>
      <c r="R49" s="133"/>
      <c r="S49" s="133"/>
      <c r="T49" s="133"/>
      <c r="U49" s="133"/>
      <c r="V49" s="133"/>
      <c r="W49" s="133"/>
      <c r="X49" s="66"/>
      <c r="Y49" s="66"/>
      <c r="Z49" s="66"/>
      <c r="AA49" s="66"/>
      <c r="AB49" s="67"/>
      <c r="AC49" s="67" t="s">
        <v>74</v>
      </c>
      <c r="AD49" s="138" t="str">
        <f>J10</f>
        <v>890-5678</v>
      </c>
      <c r="AE49" s="138"/>
      <c r="AF49" s="138"/>
      <c r="AG49" s="138"/>
      <c r="AH49" s="138"/>
      <c r="AI49" s="138"/>
      <c r="AJ49" s="138"/>
      <c r="AK49" s="138"/>
      <c r="AL49" s="138"/>
      <c r="AM49" s="138"/>
      <c r="AN49" s="138"/>
      <c r="AO49" s="138"/>
      <c r="AP49" s="138"/>
      <c r="AQ49" s="138"/>
      <c r="AR49" s="138"/>
      <c r="AS49" s="138"/>
      <c r="AT49" s="53"/>
      <c r="AU49" s="22"/>
      <c r="AV49" s="22"/>
      <c r="AW49" s="22"/>
      <c r="AX49" s="22"/>
      <c r="AY49" s="22"/>
      <c r="AZ49" s="22"/>
      <c r="BA49" s="22"/>
      <c r="BB49" s="22"/>
      <c r="BC49" s="22"/>
      <c r="BD49" s="22"/>
      <c r="BE49" s="22"/>
      <c r="BF49" s="22"/>
    </row>
    <row r="50" spans="5:58" ht="17.25" x14ac:dyDescent="0.15">
      <c r="E50" s="64"/>
      <c r="F50" s="68"/>
      <c r="G50" s="66"/>
      <c r="H50" s="66"/>
      <c r="I50" s="66"/>
      <c r="J50" s="66"/>
      <c r="K50" s="66"/>
      <c r="L50" s="66"/>
      <c r="M50" s="66"/>
      <c r="N50" s="66"/>
      <c r="O50" s="67"/>
      <c r="P50" s="67"/>
      <c r="Q50" s="67"/>
      <c r="R50" s="66"/>
      <c r="S50" s="66"/>
      <c r="T50" s="66"/>
      <c r="U50" s="66"/>
      <c r="V50" s="66"/>
      <c r="W50" s="66"/>
      <c r="X50" s="66"/>
      <c r="Y50" s="66"/>
      <c r="Z50" s="66"/>
      <c r="AA50" s="66"/>
      <c r="AB50" s="136" t="s">
        <v>75</v>
      </c>
      <c r="AC50" s="136"/>
      <c r="AD50" s="138" t="str">
        <f>J11</f>
        <v>鹿児島市石灯籠1-2-3</v>
      </c>
      <c r="AE50" s="138"/>
      <c r="AF50" s="138"/>
      <c r="AG50" s="138"/>
      <c r="AH50" s="138"/>
      <c r="AI50" s="138"/>
      <c r="AJ50" s="138"/>
      <c r="AK50" s="138"/>
      <c r="AL50" s="138"/>
      <c r="AM50" s="138"/>
      <c r="AN50" s="138"/>
      <c r="AO50" s="138"/>
      <c r="AP50" s="138"/>
      <c r="AQ50" s="138"/>
      <c r="AR50" s="138"/>
      <c r="AS50" s="138"/>
      <c r="AT50" s="53"/>
      <c r="AU50" s="22"/>
      <c r="AV50" s="22"/>
      <c r="AW50" s="22"/>
      <c r="AX50" s="22"/>
      <c r="AY50" s="22"/>
      <c r="AZ50" s="22"/>
      <c r="BA50" s="22"/>
      <c r="BB50" s="22"/>
      <c r="BC50" s="22"/>
      <c r="BD50" s="22"/>
      <c r="BE50" s="22"/>
      <c r="BF50" s="22"/>
    </row>
    <row r="51" spans="5:58" ht="14.25" x14ac:dyDescent="0.15">
      <c r="E51" s="64"/>
      <c r="F51" s="67"/>
      <c r="G51" s="66"/>
      <c r="H51" s="133" t="s">
        <v>111</v>
      </c>
      <c r="I51" s="133"/>
      <c r="J51" s="133"/>
      <c r="K51" s="133"/>
      <c r="L51" s="133"/>
      <c r="M51" s="133"/>
      <c r="N51" s="133"/>
      <c r="O51" s="133"/>
      <c r="P51" s="133"/>
      <c r="Q51" s="133"/>
      <c r="R51" s="133"/>
      <c r="S51" s="133"/>
      <c r="T51" s="133"/>
      <c r="U51" s="66"/>
      <c r="V51" s="66"/>
      <c r="W51" s="66"/>
      <c r="X51" s="136" t="s">
        <v>76</v>
      </c>
      <c r="Y51" s="136"/>
      <c r="Z51" s="136"/>
      <c r="AA51" s="136"/>
      <c r="AB51" s="67"/>
      <c r="AC51" s="67"/>
      <c r="AD51" s="66"/>
      <c r="AE51" s="66"/>
      <c r="AF51" s="66"/>
      <c r="AG51" s="66"/>
      <c r="AH51" s="66"/>
      <c r="AI51" s="66"/>
      <c r="AJ51" s="66"/>
      <c r="AK51" s="66"/>
      <c r="AL51" s="66"/>
      <c r="AM51" s="66"/>
      <c r="AN51" s="66"/>
      <c r="AO51" s="66"/>
      <c r="AP51" s="66"/>
      <c r="AQ51" s="66"/>
      <c r="AR51" s="66"/>
      <c r="AS51" s="66"/>
      <c r="AT51" s="53"/>
      <c r="AU51" s="22"/>
      <c r="AV51" s="22"/>
      <c r="AW51" s="22"/>
      <c r="AX51" s="22"/>
      <c r="AY51" s="22"/>
      <c r="AZ51" s="22"/>
      <c r="BA51" s="22"/>
      <c r="BB51" s="22"/>
      <c r="BC51" s="22"/>
      <c r="BD51" s="22"/>
      <c r="BE51" s="22"/>
      <c r="BF51" s="22"/>
    </row>
    <row r="52" spans="5:58" ht="17.25" x14ac:dyDescent="0.15">
      <c r="E52" s="64"/>
      <c r="F52" s="67"/>
      <c r="G52" s="67"/>
      <c r="H52" s="67"/>
      <c r="I52" s="67"/>
      <c r="J52" s="67"/>
      <c r="K52" s="67"/>
      <c r="L52" s="67"/>
      <c r="M52" s="67"/>
      <c r="N52" s="67"/>
      <c r="O52" s="66"/>
      <c r="P52" s="66"/>
      <c r="Q52" s="67"/>
      <c r="R52" s="66"/>
      <c r="S52" s="66"/>
      <c r="T52" s="66"/>
      <c r="U52" s="66"/>
      <c r="V52" s="66"/>
      <c r="W52" s="66"/>
      <c r="X52" s="137" t="s">
        <v>77</v>
      </c>
      <c r="Y52" s="137"/>
      <c r="Z52" s="137"/>
      <c r="AA52" s="137"/>
      <c r="AB52" s="136" t="s">
        <v>46</v>
      </c>
      <c r="AC52" s="136"/>
      <c r="AD52" s="138" t="str">
        <f>H8</f>
        <v>薩摩　隼人</v>
      </c>
      <c r="AE52" s="138"/>
      <c r="AF52" s="138"/>
      <c r="AG52" s="138"/>
      <c r="AH52" s="138"/>
      <c r="AI52" s="138"/>
      <c r="AJ52" s="138"/>
      <c r="AK52" s="138"/>
      <c r="AL52" s="138"/>
      <c r="AM52" s="138"/>
      <c r="AN52" s="138"/>
      <c r="AO52" s="66" t="s">
        <v>78</v>
      </c>
      <c r="AP52" s="66"/>
      <c r="AQ52" s="66"/>
      <c r="AR52" s="66"/>
      <c r="AS52" s="66"/>
      <c r="AT52" s="53"/>
      <c r="AU52" s="22"/>
      <c r="AV52" s="22"/>
      <c r="AW52" s="22"/>
      <c r="AX52" s="22"/>
      <c r="AY52" s="22"/>
      <c r="AZ52" s="22"/>
      <c r="BA52" s="22"/>
      <c r="BB52" s="22"/>
      <c r="BC52" s="22"/>
      <c r="BD52" s="22"/>
      <c r="BE52" s="22"/>
      <c r="BF52" s="22"/>
    </row>
    <row r="53" spans="5:58" ht="9" customHeight="1" x14ac:dyDescent="0.15">
      <c r="E53" s="64"/>
      <c r="F53" s="67"/>
      <c r="G53" s="67"/>
      <c r="H53" s="67"/>
      <c r="I53" s="67"/>
      <c r="J53" s="67"/>
      <c r="K53" s="67"/>
      <c r="L53" s="67"/>
      <c r="M53" s="67"/>
      <c r="N53" s="67"/>
      <c r="O53" s="66"/>
      <c r="P53" s="66"/>
      <c r="Q53" s="67"/>
      <c r="R53" s="66"/>
      <c r="S53" s="66"/>
      <c r="T53" s="66"/>
      <c r="U53" s="66"/>
      <c r="V53" s="66"/>
      <c r="W53" s="66"/>
      <c r="X53" s="66"/>
      <c r="Y53" s="66"/>
      <c r="Z53" s="66"/>
      <c r="AA53" s="66"/>
      <c r="AB53" s="66"/>
      <c r="AC53" s="66"/>
      <c r="AD53" s="66"/>
      <c r="AE53" s="66"/>
      <c r="AF53" s="66"/>
      <c r="AG53" s="66"/>
      <c r="AH53" s="66"/>
      <c r="AI53" s="66"/>
      <c r="AJ53" s="66"/>
      <c r="AK53" s="66"/>
      <c r="AL53" s="66"/>
      <c r="AM53" s="66"/>
      <c r="AN53" s="66"/>
      <c r="AO53" s="67"/>
      <c r="AP53" s="66"/>
      <c r="AQ53" s="66"/>
      <c r="AR53" s="66"/>
      <c r="AS53" s="66"/>
      <c r="AT53" s="53"/>
      <c r="AU53" s="22"/>
      <c r="AV53" s="22"/>
      <c r="AW53" s="22"/>
      <c r="AX53" s="22"/>
      <c r="AY53" s="22"/>
      <c r="AZ53" s="22"/>
      <c r="BA53" s="22"/>
      <c r="BB53" s="22"/>
      <c r="BC53" s="22"/>
      <c r="BD53" s="22"/>
      <c r="BE53" s="22"/>
      <c r="BF53" s="22"/>
    </row>
    <row r="54" spans="5:58" ht="17.25" x14ac:dyDescent="0.15">
      <c r="E54" s="64"/>
      <c r="F54" s="67"/>
      <c r="G54" s="67"/>
      <c r="H54" s="67"/>
      <c r="I54" s="67"/>
      <c r="J54" s="67"/>
      <c r="K54" s="67"/>
      <c r="L54" s="67"/>
      <c r="M54" s="67"/>
      <c r="N54" s="67"/>
      <c r="O54" s="66"/>
      <c r="P54" s="66"/>
      <c r="Q54" s="67"/>
      <c r="R54" s="66"/>
      <c r="S54" s="66"/>
      <c r="T54" s="66"/>
      <c r="U54" s="66"/>
      <c r="V54" s="66"/>
      <c r="W54" s="66"/>
      <c r="X54" s="66"/>
      <c r="Y54" s="66"/>
      <c r="Z54" s="66"/>
      <c r="AA54" s="66"/>
      <c r="AB54" s="141" t="s">
        <v>79</v>
      </c>
      <c r="AC54" s="141"/>
      <c r="AD54" s="141"/>
      <c r="AE54" s="141"/>
      <c r="AF54" s="141"/>
      <c r="AG54" s="142" t="str">
        <f>IF(E9="","",(VLOOKUP(E9,[1]職員ﾃﾞｰﾀ!$B$6:$BG$106,14)))</f>
        <v>099</v>
      </c>
      <c r="AH54" s="142"/>
      <c r="AI54" s="69" t="s">
        <v>80</v>
      </c>
      <c r="AJ54" s="142" t="str">
        <f>IF(E9="","",(VLOOKUP(E9,[1]職員ﾃﾞｰﾀ!$B$6:$BG$106,15)))</f>
        <v>123</v>
      </c>
      <c r="AK54" s="142"/>
      <c r="AL54" s="69" t="s">
        <v>80</v>
      </c>
      <c r="AM54" s="142" t="str">
        <f>IF(E9="","",(VLOOKUP(E9,[1]職員ﾃﾞｰﾀ!$B$6:$BG$106,16)))</f>
        <v>4567</v>
      </c>
      <c r="AN54" s="142"/>
      <c r="AO54" s="70" t="s">
        <v>81</v>
      </c>
      <c r="AP54" s="66"/>
      <c r="AQ54" s="66"/>
      <c r="AR54" s="66"/>
      <c r="AS54" s="66"/>
      <c r="AT54" s="53"/>
      <c r="AU54" s="22"/>
      <c r="AV54" s="22"/>
      <c r="AW54" s="22"/>
      <c r="AX54" s="22"/>
      <c r="AY54" s="71"/>
      <c r="AZ54" s="22"/>
      <c r="BA54" s="22"/>
      <c r="BB54" s="22"/>
      <c r="BC54" s="22"/>
      <c r="BD54" s="22"/>
      <c r="BE54" s="22"/>
      <c r="BF54" s="22"/>
    </row>
    <row r="55" spans="5:58" ht="9" customHeight="1" thickBot="1" x14ac:dyDescent="0.2">
      <c r="E55" s="72"/>
      <c r="F55" s="73"/>
      <c r="G55" s="73"/>
      <c r="H55" s="73"/>
      <c r="I55" s="73"/>
      <c r="J55" s="73"/>
      <c r="K55" s="73"/>
      <c r="L55" s="73"/>
      <c r="M55" s="73"/>
      <c r="N55" s="73"/>
      <c r="O55" s="73"/>
      <c r="P55" s="73"/>
      <c r="Q55" s="73"/>
      <c r="R55" s="74"/>
      <c r="S55" s="74"/>
      <c r="T55" s="74"/>
      <c r="U55" s="74"/>
      <c r="V55" s="74"/>
      <c r="W55" s="73"/>
      <c r="X55" s="73"/>
      <c r="Y55" s="73"/>
      <c r="Z55" s="73"/>
      <c r="AA55" s="74"/>
      <c r="AB55" s="74"/>
      <c r="AC55" s="74"/>
      <c r="AD55" s="74"/>
      <c r="AE55" s="74"/>
      <c r="AF55" s="74"/>
      <c r="AG55" s="74"/>
      <c r="AH55" s="74"/>
      <c r="AI55" s="74"/>
      <c r="AJ55" s="74"/>
      <c r="AK55" s="74"/>
      <c r="AL55" s="74"/>
      <c r="AM55" s="74"/>
      <c r="AN55" s="74"/>
      <c r="AO55" s="73"/>
      <c r="AP55" s="74"/>
      <c r="AQ55" s="74"/>
      <c r="AR55" s="74"/>
      <c r="AS55" s="74"/>
      <c r="AT55" s="75"/>
      <c r="AU55" s="22"/>
      <c r="AV55" s="22"/>
      <c r="AW55" s="22"/>
      <c r="AX55" s="22"/>
      <c r="AY55" s="22"/>
      <c r="AZ55" s="22"/>
      <c r="BA55" s="22"/>
      <c r="BB55" s="22"/>
      <c r="BC55" s="22"/>
      <c r="BD55" s="22"/>
      <c r="BE55" s="22"/>
      <c r="BF55" s="22"/>
    </row>
    <row r="56" spans="5:58" ht="9" customHeight="1" x14ac:dyDescent="0.15">
      <c r="E56" s="76"/>
      <c r="F56" s="77"/>
      <c r="G56" s="77"/>
      <c r="H56" s="77"/>
      <c r="I56" s="77"/>
      <c r="J56" s="77"/>
      <c r="K56" s="77"/>
      <c r="L56" s="77"/>
      <c r="M56" s="77"/>
      <c r="N56" s="77"/>
      <c r="O56" s="77"/>
      <c r="P56" s="77"/>
      <c r="Q56" s="77"/>
      <c r="R56" s="78"/>
      <c r="S56" s="78"/>
      <c r="T56" s="78"/>
      <c r="U56" s="78"/>
      <c r="V56" s="78"/>
      <c r="W56" s="77"/>
      <c r="X56" s="77"/>
      <c r="Y56" s="77"/>
      <c r="Z56" s="77"/>
      <c r="AA56" s="77"/>
      <c r="AB56" s="77"/>
      <c r="AC56" s="77"/>
      <c r="AD56" s="79"/>
      <c r="AE56" s="77"/>
      <c r="AF56" s="77"/>
      <c r="AG56" s="77"/>
      <c r="AH56" s="79"/>
      <c r="AI56" s="77"/>
      <c r="AJ56" s="77"/>
      <c r="AK56" s="79"/>
      <c r="AL56" s="77"/>
      <c r="AM56" s="77"/>
      <c r="AN56" s="79"/>
      <c r="AO56" s="77"/>
      <c r="AP56" s="78"/>
      <c r="AQ56" s="78"/>
      <c r="AR56" s="78"/>
      <c r="AS56" s="78"/>
      <c r="AT56" s="63"/>
      <c r="AU56" s="22"/>
      <c r="AV56" s="22"/>
      <c r="AW56" s="22"/>
      <c r="AX56" s="22"/>
      <c r="AY56" s="22"/>
      <c r="AZ56" s="22"/>
      <c r="BA56" s="22"/>
      <c r="BB56" s="22"/>
      <c r="BC56" s="22"/>
      <c r="BD56" s="22"/>
      <c r="BE56" s="22"/>
      <c r="BF56" s="22"/>
    </row>
    <row r="57" spans="5:58" ht="18" customHeight="1" x14ac:dyDescent="0.15">
      <c r="E57" s="80"/>
      <c r="F57" s="132" t="s">
        <v>82</v>
      </c>
      <c r="G57" s="132"/>
      <c r="H57" s="132"/>
      <c r="I57" s="132"/>
      <c r="J57" s="132"/>
      <c r="K57" s="132"/>
      <c r="L57" s="132"/>
      <c r="M57" s="132"/>
      <c r="N57" s="132"/>
      <c r="O57" s="132"/>
      <c r="P57" s="132"/>
      <c r="Q57" s="132"/>
      <c r="R57" s="132"/>
      <c r="S57" s="132"/>
      <c r="T57" s="132"/>
      <c r="U57" s="132"/>
      <c r="V57" s="132"/>
      <c r="W57" s="132"/>
      <c r="X57" s="132"/>
      <c r="Y57" s="132"/>
      <c r="Z57" s="132"/>
      <c r="AA57" s="132"/>
      <c r="AB57" s="132"/>
      <c r="AC57" s="132"/>
      <c r="AD57" s="132"/>
      <c r="AE57" s="132"/>
      <c r="AF57" s="132"/>
      <c r="AG57" s="132"/>
      <c r="AH57" s="132"/>
      <c r="AI57" s="132"/>
      <c r="AJ57" s="132"/>
      <c r="AK57" s="132"/>
      <c r="AL57" s="132"/>
      <c r="AM57" s="132"/>
      <c r="AN57" s="132"/>
      <c r="AO57" s="132"/>
      <c r="AP57" s="132"/>
      <c r="AQ57" s="132"/>
      <c r="AR57" s="132"/>
      <c r="AS57" s="66"/>
      <c r="AT57" s="53"/>
      <c r="AU57" s="22"/>
      <c r="AV57" s="22"/>
      <c r="AW57" s="22"/>
      <c r="AX57" s="22"/>
      <c r="AY57" s="22"/>
      <c r="AZ57" s="22"/>
      <c r="BA57" s="22"/>
      <c r="BB57" s="22"/>
      <c r="BC57" s="22"/>
      <c r="BD57" s="22"/>
      <c r="BE57" s="22"/>
      <c r="BF57" s="22"/>
    </row>
    <row r="58" spans="5:58" ht="18" customHeight="1" x14ac:dyDescent="0.15">
      <c r="E58" s="80"/>
      <c r="F58" s="66"/>
      <c r="G58" s="66"/>
      <c r="H58" s="133" t="s">
        <v>111</v>
      </c>
      <c r="I58" s="133"/>
      <c r="J58" s="133"/>
      <c r="K58" s="133"/>
      <c r="L58" s="133"/>
      <c r="M58" s="133"/>
      <c r="N58" s="133"/>
      <c r="O58" s="133"/>
      <c r="P58" s="133"/>
      <c r="Q58" s="133"/>
      <c r="R58" s="133"/>
      <c r="S58" s="133"/>
      <c r="T58" s="133"/>
      <c r="U58" s="66"/>
      <c r="V58" s="66"/>
      <c r="W58" s="66"/>
      <c r="X58" s="81"/>
      <c r="Y58" s="81"/>
      <c r="Z58" s="81"/>
      <c r="AA58" s="81"/>
      <c r="AB58" s="81" t="s">
        <v>74</v>
      </c>
      <c r="AC58" s="81"/>
      <c r="AD58" s="134" t="str">
        <f>基本ｼｰﾄ!F24</f>
        <v>899-0001</v>
      </c>
      <c r="AE58" s="135"/>
      <c r="AF58" s="135"/>
      <c r="AG58" s="135"/>
      <c r="AH58" s="135"/>
      <c r="AI58" s="135"/>
      <c r="AJ58" s="135"/>
      <c r="AK58" s="135"/>
      <c r="AL58" s="135"/>
      <c r="AM58" s="135"/>
      <c r="AN58" s="135"/>
      <c r="AO58" s="135"/>
      <c r="AP58" s="135"/>
      <c r="AQ58" s="135"/>
      <c r="AR58" s="135"/>
      <c r="AS58" s="66"/>
      <c r="AT58" s="53"/>
      <c r="AU58" s="22"/>
      <c r="AV58" s="22"/>
      <c r="AW58" s="22"/>
      <c r="AX58" s="22"/>
      <c r="AY58" s="22"/>
      <c r="AZ58" s="22"/>
      <c r="BA58" s="22"/>
      <c r="BB58" s="22"/>
      <c r="BC58" s="22"/>
      <c r="BD58" s="22"/>
      <c r="BE58" s="22"/>
      <c r="BF58" s="22"/>
    </row>
    <row r="59" spans="5:58" ht="18" customHeight="1" x14ac:dyDescent="0.15">
      <c r="E59" s="80"/>
      <c r="F59" s="66"/>
      <c r="G59" s="66"/>
      <c r="H59" s="66"/>
      <c r="I59" s="66"/>
      <c r="J59" s="66"/>
      <c r="K59" s="66"/>
      <c r="L59" s="66"/>
      <c r="M59" s="66"/>
      <c r="N59" s="66"/>
      <c r="O59" s="66"/>
      <c r="P59" s="66"/>
      <c r="Q59" s="66"/>
      <c r="R59" s="66"/>
      <c r="S59" s="66"/>
      <c r="T59" s="66"/>
      <c r="U59" s="66"/>
      <c r="V59" s="66"/>
      <c r="W59" s="66"/>
      <c r="X59" s="132" t="s">
        <v>83</v>
      </c>
      <c r="Y59" s="132"/>
      <c r="Z59" s="132"/>
      <c r="AA59" s="132"/>
      <c r="AB59" s="132"/>
      <c r="AC59" s="132"/>
      <c r="AD59" s="134" t="str">
        <f>基本ｼｰﾄ!F14</f>
        <v>鹿児島市天文館1-1-1</v>
      </c>
      <c r="AE59" s="135"/>
      <c r="AF59" s="135"/>
      <c r="AG59" s="135"/>
      <c r="AH59" s="135"/>
      <c r="AI59" s="135"/>
      <c r="AJ59" s="135"/>
      <c r="AK59" s="135"/>
      <c r="AL59" s="135"/>
      <c r="AM59" s="135"/>
      <c r="AN59" s="135"/>
      <c r="AO59" s="135"/>
      <c r="AP59" s="135"/>
      <c r="AQ59" s="135"/>
      <c r="AR59" s="135"/>
      <c r="AS59" s="66"/>
      <c r="AT59" s="53"/>
      <c r="AU59" s="22"/>
      <c r="AV59" s="22"/>
      <c r="AW59" s="22"/>
      <c r="AX59" s="22"/>
      <c r="AY59" s="22"/>
      <c r="AZ59" s="22"/>
      <c r="BA59" s="22"/>
      <c r="BB59" s="22"/>
      <c r="BC59" s="22"/>
      <c r="BD59" s="22"/>
      <c r="BE59" s="22"/>
      <c r="BF59" s="22"/>
    </row>
    <row r="60" spans="5:58" ht="18" customHeight="1" x14ac:dyDescent="0.15">
      <c r="E60" s="80"/>
      <c r="F60" s="66"/>
      <c r="G60" s="66"/>
      <c r="H60" s="66"/>
      <c r="I60" s="66"/>
      <c r="J60" s="66"/>
      <c r="K60" s="66"/>
      <c r="L60" s="66"/>
      <c r="M60" s="66"/>
      <c r="N60" s="66"/>
      <c r="O60" s="66"/>
      <c r="P60" s="66"/>
      <c r="Q60" s="66"/>
      <c r="R60" s="66"/>
      <c r="S60" s="66"/>
      <c r="T60" s="66"/>
      <c r="U60" s="66"/>
      <c r="V60" s="66"/>
      <c r="W60" s="66"/>
      <c r="X60" s="132" t="s">
        <v>84</v>
      </c>
      <c r="Y60" s="132"/>
      <c r="Z60" s="132"/>
      <c r="AA60" s="132"/>
      <c r="AB60" s="132" t="s">
        <v>85</v>
      </c>
      <c r="AC60" s="132"/>
      <c r="AD60" s="132"/>
      <c r="AE60" s="135" t="s">
        <v>86</v>
      </c>
      <c r="AF60" s="135"/>
      <c r="AG60" s="135"/>
      <c r="AH60" s="135"/>
      <c r="AI60" s="135"/>
      <c r="AJ60" s="135"/>
      <c r="AK60" s="135"/>
      <c r="AL60" s="135"/>
      <c r="AM60" s="135"/>
      <c r="AN60" s="81"/>
      <c r="AO60" s="81"/>
      <c r="AP60" s="81"/>
      <c r="AQ60" s="81"/>
      <c r="AR60" s="66"/>
      <c r="AS60" s="66"/>
      <c r="AT60" s="53"/>
      <c r="AU60" s="22"/>
      <c r="AV60" s="22"/>
      <c r="AW60" s="22"/>
      <c r="AX60" s="22"/>
      <c r="AY60" s="22"/>
      <c r="AZ60" s="22"/>
      <c r="BA60" s="22"/>
      <c r="BB60" s="22"/>
      <c r="BC60" s="22"/>
      <c r="BD60" s="22"/>
      <c r="BE60" s="22"/>
      <c r="BF60" s="22"/>
    </row>
    <row r="61" spans="5:58" ht="18" customHeight="1" x14ac:dyDescent="0.15">
      <c r="E61" s="80"/>
      <c r="F61" s="66"/>
      <c r="G61" s="66"/>
      <c r="H61" s="66"/>
      <c r="I61" s="66"/>
      <c r="J61" s="66"/>
      <c r="K61" s="66"/>
      <c r="L61" s="66"/>
      <c r="M61" s="66"/>
      <c r="N61" s="66"/>
      <c r="O61" s="66"/>
      <c r="P61" s="66"/>
      <c r="Q61" s="66"/>
      <c r="R61" s="66"/>
      <c r="S61" s="66"/>
      <c r="T61" s="66"/>
      <c r="U61" s="66"/>
      <c r="V61" s="66"/>
      <c r="W61" s="66"/>
      <c r="X61" s="132"/>
      <c r="Y61" s="132"/>
      <c r="Z61" s="132"/>
      <c r="AA61" s="132"/>
      <c r="AB61" s="132" t="s">
        <v>87</v>
      </c>
      <c r="AC61" s="132"/>
      <c r="AD61" s="132"/>
      <c r="AE61" s="134" t="str">
        <f>基本ｼｰﾄ!F15</f>
        <v>西郷　隆盛</v>
      </c>
      <c r="AF61" s="135"/>
      <c r="AG61" s="135"/>
      <c r="AH61" s="135"/>
      <c r="AI61" s="135"/>
      <c r="AJ61" s="135"/>
      <c r="AK61" s="135"/>
      <c r="AL61" s="135"/>
      <c r="AM61" s="135"/>
      <c r="AN61" s="81"/>
      <c r="AO61" s="82" t="s">
        <v>88</v>
      </c>
      <c r="AP61" s="81"/>
      <c r="AQ61" s="81"/>
      <c r="AR61" s="66"/>
      <c r="AS61" s="66"/>
      <c r="AT61" s="53"/>
      <c r="AU61" s="22"/>
      <c r="AV61" s="22"/>
      <c r="AW61" s="22"/>
      <c r="AX61" s="22"/>
      <c r="AY61" s="22"/>
      <c r="AZ61" s="22"/>
      <c r="BA61" s="22"/>
      <c r="BB61" s="22"/>
      <c r="BC61" s="22"/>
      <c r="BD61" s="22"/>
      <c r="BE61" s="22"/>
      <c r="BF61" s="22"/>
    </row>
    <row r="62" spans="5:58" ht="18" customHeight="1" x14ac:dyDescent="0.15">
      <c r="E62" s="80"/>
      <c r="F62" s="66"/>
      <c r="G62" s="66"/>
      <c r="H62" s="66"/>
      <c r="I62" s="66"/>
      <c r="J62" s="66"/>
      <c r="K62" s="66"/>
      <c r="L62" s="66"/>
      <c r="M62" s="66"/>
      <c r="N62" s="66"/>
      <c r="O62" s="66"/>
      <c r="P62" s="66"/>
      <c r="Q62" s="66"/>
      <c r="R62" s="66"/>
      <c r="S62" s="66"/>
      <c r="T62" s="66"/>
      <c r="U62" s="66"/>
      <c r="V62" s="66"/>
      <c r="W62" s="66"/>
      <c r="X62" s="81"/>
      <c r="Y62" s="81"/>
      <c r="Z62" s="81"/>
      <c r="AA62" s="81"/>
      <c r="AB62" s="139" t="s">
        <v>89</v>
      </c>
      <c r="AC62" s="139"/>
      <c r="AD62" s="139"/>
      <c r="AE62" s="81" t="s">
        <v>90</v>
      </c>
      <c r="AF62" s="140" t="str">
        <f>基本ｼｰﾄ!F25</f>
        <v>0995-12-3456</v>
      </c>
      <c r="AG62" s="140"/>
      <c r="AH62" s="140"/>
      <c r="AI62" s="140"/>
      <c r="AJ62" s="140"/>
      <c r="AK62" s="140"/>
      <c r="AL62" s="140"/>
      <c r="AM62" s="81" t="s">
        <v>91</v>
      </c>
      <c r="AN62" s="81"/>
      <c r="AO62" s="81"/>
      <c r="AP62" s="81"/>
      <c r="AQ62" s="81"/>
      <c r="AR62" s="66"/>
      <c r="AS62" s="66"/>
      <c r="AT62" s="53"/>
      <c r="AU62" s="22"/>
      <c r="AV62" s="22"/>
      <c r="AW62" s="22"/>
      <c r="AX62" s="22"/>
      <c r="AY62" s="22"/>
      <c r="AZ62" s="22"/>
      <c r="BA62" s="22"/>
      <c r="BB62" s="22"/>
      <c r="BC62" s="22"/>
      <c r="BD62" s="22"/>
      <c r="BE62" s="22"/>
      <c r="BF62" s="22"/>
    </row>
    <row r="63" spans="5:58" ht="9" customHeight="1" thickBot="1" x14ac:dyDescent="0.2">
      <c r="E63" s="72"/>
      <c r="F63" s="73"/>
      <c r="G63" s="73"/>
      <c r="H63" s="73"/>
      <c r="I63" s="73"/>
      <c r="J63" s="73"/>
      <c r="K63" s="73"/>
      <c r="L63" s="73"/>
      <c r="M63" s="73"/>
      <c r="N63" s="73"/>
      <c r="O63" s="74"/>
      <c r="P63" s="74"/>
      <c r="Q63" s="74"/>
      <c r="R63" s="74"/>
      <c r="S63" s="74"/>
      <c r="T63" s="74"/>
      <c r="U63" s="74"/>
      <c r="V63" s="74"/>
      <c r="W63" s="74"/>
      <c r="X63" s="74"/>
      <c r="Y63" s="74"/>
      <c r="Z63" s="74"/>
      <c r="AA63" s="74"/>
      <c r="AB63" s="74"/>
      <c r="AC63" s="74"/>
      <c r="AD63" s="74"/>
      <c r="AE63" s="74"/>
      <c r="AF63" s="74"/>
      <c r="AG63" s="74"/>
      <c r="AH63" s="74"/>
      <c r="AI63" s="74"/>
      <c r="AJ63" s="74"/>
      <c r="AK63" s="74"/>
      <c r="AL63" s="74"/>
      <c r="AM63" s="74"/>
      <c r="AN63" s="73"/>
      <c r="AO63" s="83"/>
      <c r="AP63" s="83"/>
      <c r="AQ63" s="83"/>
      <c r="AR63" s="83"/>
      <c r="AS63" s="74"/>
      <c r="AT63" s="75"/>
      <c r="AU63" s="22"/>
      <c r="AV63" s="22"/>
      <c r="AW63" s="22"/>
      <c r="AX63" s="22"/>
      <c r="AY63" s="22"/>
      <c r="AZ63" s="22"/>
      <c r="BA63" s="22"/>
      <c r="BB63" s="22"/>
      <c r="BC63" s="22"/>
      <c r="BD63" s="22"/>
      <c r="BE63" s="22"/>
      <c r="BF63" s="22"/>
    </row>
    <row r="64" spans="5:58" ht="13.5" x14ac:dyDescent="0.15">
      <c r="E64" s="139" t="s">
        <v>92</v>
      </c>
      <c r="F64" s="139"/>
      <c r="G64" s="139"/>
      <c r="H64" s="139"/>
      <c r="I64" s="139"/>
      <c r="J64" s="139"/>
      <c r="K64" s="139"/>
      <c r="L64" s="139"/>
      <c r="M64" s="139"/>
      <c r="N64" s="139"/>
      <c r="O64" s="139"/>
      <c r="P64" s="139"/>
      <c r="Q64" s="139"/>
      <c r="R64" s="139"/>
      <c r="S64" s="139"/>
      <c r="T64" s="139"/>
      <c r="U64" s="139"/>
      <c r="V64" s="139"/>
      <c r="W64" s="139"/>
      <c r="X64" s="139"/>
      <c r="Y64" s="139"/>
      <c r="Z64" s="139"/>
      <c r="AA64" s="139"/>
      <c r="AB64" s="139"/>
      <c r="AC64" s="139"/>
      <c r="AD64" s="139"/>
      <c r="AE64" s="139"/>
      <c r="AF64" s="139"/>
      <c r="AG64" s="139"/>
      <c r="AH64" s="139"/>
      <c r="AI64" s="139"/>
      <c r="AJ64" s="139"/>
      <c r="AK64" s="139"/>
      <c r="AL64" s="139"/>
      <c r="AM64" s="139"/>
      <c r="AN64" s="139"/>
      <c r="AO64" s="139"/>
      <c r="AP64" s="139"/>
      <c r="AQ64" s="139"/>
      <c r="AR64" s="139"/>
      <c r="AS64" s="139"/>
      <c r="AT64" s="139"/>
      <c r="AU64" s="22"/>
      <c r="AV64" s="22"/>
      <c r="AW64" s="22"/>
      <c r="AX64" s="22"/>
      <c r="AY64" s="22"/>
      <c r="AZ64" s="22"/>
      <c r="BA64" s="22"/>
      <c r="BB64" s="22"/>
      <c r="BC64" s="22"/>
      <c r="BD64" s="22"/>
      <c r="BE64" s="22"/>
      <c r="BF64" s="22"/>
    </row>
    <row r="65" spans="5:58" ht="13.5" x14ac:dyDescent="0.15">
      <c r="E65" s="131" t="s">
        <v>93</v>
      </c>
      <c r="F65" s="131"/>
      <c r="G65" s="131"/>
      <c r="H65" s="131"/>
      <c r="I65" s="131"/>
      <c r="J65" s="131"/>
      <c r="K65" s="131"/>
      <c r="L65" s="131"/>
      <c r="M65" s="131"/>
      <c r="N65" s="131"/>
      <c r="O65" s="131"/>
      <c r="P65" s="131"/>
      <c r="Q65" s="131"/>
      <c r="R65" s="131"/>
      <c r="S65" s="131"/>
      <c r="T65" s="131"/>
      <c r="U65" s="131"/>
      <c r="V65" s="131"/>
      <c r="W65" s="131"/>
      <c r="X65" s="131"/>
      <c r="Y65" s="131"/>
      <c r="Z65" s="131"/>
      <c r="AA65" s="131"/>
      <c r="AB65" s="131"/>
      <c r="AC65" s="131"/>
      <c r="AD65" s="131"/>
      <c r="AE65" s="131"/>
      <c r="AF65" s="131"/>
      <c r="AG65" s="131"/>
      <c r="AH65" s="131"/>
      <c r="AI65" s="131"/>
      <c r="AJ65" s="131"/>
      <c r="AK65" s="131"/>
      <c r="AL65" s="131"/>
      <c r="AM65" s="131"/>
      <c r="AN65" s="131"/>
      <c r="AO65" s="131"/>
      <c r="AP65" s="131"/>
      <c r="AQ65" s="131"/>
      <c r="AR65" s="131"/>
      <c r="AS65" s="131"/>
      <c r="AT65" s="131"/>
      <c r="AU65" s="22"/>
      <c r="AV65" s="22"/>
      <c r="AW65" s="22"/>
      <c r="AX65" s="22"/>
      <c r="AY65" s="22"/>
      <c r="AZ65" s="22"/>
      <c r="BA65" s="22"/>
      <c r="BB65" s="22"/>
      <c r="BC65" s="22"/>
      <c r="BD65" s="22"/>
      <c r="BE65" s="22"/>
      <c r="BF65" s="22"/>
    </row>
    <row r="66" spans="5:58" ht="13.5" x14ac:dyDescent="0.15">
      <c r="E66" s="131" t="s">
        <v>94</v>
      </c>
      <c r="F66" s="131"/>
      <c r="G66" s="131"/>
      <c r="H66" s="131"/>
      <c r="I66" s="131"/>
      <c r="J66" s="131"/>
      <c r="K66" s="131"/>
      <c r="L66" s="131"/>
      <c r="M66" s="131"/>
      <c r="N66" s="131"/>
      <c r="O66" s="131"/>
      <c r="P66" s="131"/>
      <c r="Q66" s="131"/>
      <c r="R66" s="131"/>
      <c r="S66" s="131"/>
      <c r="T66" s="131"/>
      <c r="U66" s="131"/>
      <c r="V66" s="131"/>
      <c r="W66" s="131"/>
      <c r="X66" s="131"/>
      <c r="Y66" s="131"/>
      <c r="Z66" s="131"/>
      <c r="AA66" s="131"/>
      <c r="AB66" s="131"/>
      <c r="AC66" s="131"/>
      <c r="AD66" s="131"/>
      <c r="AE66" s="131"/>
      <c r="AF66" s="131"/>
      <c r="AG66" s="131"/>
      <c r="AH66" s="131"/>
      <c r="AI66" s="131"/>
      <c r="AJ66" s="131"/>
      <c r="AK66" s="131"/>
      <c r="AL66" s="131"/>
      <c r="AM66" s="131"/>
      <c r="AN66" s="131"/>
      <c r="AO66" s="131"/>
      <c r="AP66" s="131"/>
      <c r="AQ66" s="131"/>
      <c r="AR66" s="131"/>
      <c r="AS66" s="131"/>
      <c r="AT66" s="131"/>
      <c r="AU66" s="22"/>
      <c r="AV66" s="22"/>
      <c r="AW66" s="22"/>
      <c r="AX66" s="22"/>
      <c r="AY66" s="22"/>
      <c r="AZ66" s="22"/>
      <c r="BA66" s="22"/>
      <c r="BB66" s="22"/>
      <c r="BC66" s="22"/>
      <c r="BD66" s="22"/>
      <c r="BE66" s="22"/>
      <c r="BF66" s="22"/>
    </row>
    <row r="67" spans="5:58" ht="13.5" x14ac:dyDescent="0.15">
      <c r="E67" s="131" t="s">
        <v>95</v>
      </c>
      <c r="F67" s="131"/>
      <c r="G67" s="131"/>
      <c r="H67" s="131"/>
      <c r="I67" s="131"/>
      <c r="J67" s="131"/>
      <c r="K67" s="131"/>
      <c r="L67" s="131"/>
      <c r="M67" s="131"/>
      <c r="N67" s="131"/>
      <c r="O67" s="131"/>
      <c r="P67" s="131"/>
      <c r="Q67" s="131"/>
      <c r="R67" s="131"/>
      <c r="S67" s="131"/>
      <c r="T67" s="131"/>
      <c r="U67" s="131"/>
      <c r="V67" s="131"/>
      <c r="W67" s="131"/>
      <c r="X67" s="131"/>
      <c r="Y67" s="131"/>
      <c r="Z67" s="131"/>
      <c r="AA67" s="131"/>
      <c r="AB67" s="131"/>
      <c r="AC67" s="131"/>
      <c r="AD67" s="131"/>
      <c r="AE67" s="131"/>
      <c r="AF67" s="131"/>
      <c r="AG67" s="131"/>
      <c r="AH67" s="131"/>
      <c r="AI67" s="131"/>
      <c r="AJ67" s="131"/>
      <c r="AK67" s="131"/>
      <c r="AL67" s="131"/>
      <c r="AM67" s="131"/>
      <c r="AN67" s="131"/>
      <c r="AO67" s="131"/>
      <c r="AP67" s="131"/>
      <c r="AQ67" s="131"/>
      <c r="AR67" s="131"/>
      <c r="AS67" s="131"/>
      <c r="AT67" s="131"/>
      <c r="AU67" s="22"/>
      <c r="AV67" s="22"/>
      <c r="AW67" s="22"/>
      <c r="AX67" s="22"/>
      <c r="AY67" s="22"/>
      <c r="AZ67" s="22"/>
      <c r="BA67" s="22"/>
      <c r="BB67" s="22"/>
      <c r="BC67" s="22"/>
      <c r="BD67" s="22"/>
      <c r="BE67" s="22"/>
      <c r="BF67" s="22"/>
    </row>
    <row r="68" spans="5:58" ht="13.5" x14ac:dyDescent="0.15">
      <c r="E68" s="131" t="s">
        <v>96</v>
      </c>
      <c r="F68" s="131"/>
      <c r="G68" s="131"/>
      <c r="H68" s="131"/>
      <c r="I68" s="131"/>
      <c r="J68" s="131"/>
      <c r="K68" s="131"/>
      <c r="L68" s="131"/>
      <c r="M68" s="131"/>
      <c r="N68" s="131"/>
      <c r="O68" s="131"/>
      <c r="P68" s="131"/>
      <c r="Q68" s="131"/>
      <c r="R68" s="131"/>
      <c r="S68" s="131"/>
      <c r="T68" s="131"/>
      <c r="U68" s="131"/>
      <c r="V68" s="131"/>
      <c r="W68" s="131"/>
      <c r="X68" s="131"/>
      <c r="Y68" s="131"/>
      <c r="Z68" s="131"/>
      <c r="AA68" s="131"/>
      <c r="AB68" s="131"/>
      <c r="AC68" s="131"/>
      <c r="AD68" s="131"/>
      <c r="AE68" s="131"/>
      <c r="AF68" s="131"/>
      <c r="AG68" s="131"/>
      <c r="AH68" s="131"/>
      <c r="AI68" s="131"/>
      <c r="AJ68" s="131"/>
      <c r="AK68" s="131"/>
      <c r="AL68" s="131"/>
      <c r="AM68" s="131"/>
      <c r="AN68" s="131"/>
      <c r="AO68" s="131"/>
      <c r="AP68" s="131"/>
      <c r="AQ68" s="131"/>
      <c r="AR68" s="131"/>
      <c r="AS68" s="131"/>
      <c r="AT68" s="131"/>
      <c r="AU68" s="22"/>
      <c r="AV68" s="22"/>
      <c r="AW68" s="22"/>
      <c r="AX68" s="22"/>
      <c r="AY68" s="22"/>
      <c r="AZ68" s="22"/>
      <c r="BA68" s="22"/>
      <c r="BB68" s="22"/>
      <c r="BC68" s="22"/>
      <c r="BD68" s="22"/>
      <c r="BE68" s="22"/>
      <c r="BF68" s="22"/>
    </row>
    <row r="69" spans="5:58" ht="13.5" x14ac:dyDescent="0.15">
      <c r="E69" s="131" t="s">
        <v>97</v>
      </c>
      <c r="F69" s="131"/>
      <c r="G69" s="131"/>
      <c r="H69" s="131"/>
      <c r="I69" s="131"/>
      <c r="J69" s="131"/>
      <c r="K69" s="131"/>
      <c r="L69" s="131"/>
      <c r="M69" s="131"/>
      <c r="N69" s="131"/>
      <c r="O69" s="131"/>
      <c r="P69" s="131"/>
      <c r="Q69" s="131"/>
      <c r="R69" s="131"/>
      <c r="S69" s="131"/>
      <c r="T69" s="131"/>
      <c r="U69" s="131"/>
      <c r="V69" s="131"/>
      <c r="W69" s="131"/>
      <c r="X69" s="131"/>
      <c r="Y69" s="131"/>
      <c r="Z69" s="131"/>
      <c r="AA69" s="131"/>
      <c r="AB69" s="131"/>
      <c r="AC69" s="131"/>
      <c r="AD69" s="131"/>
      <c r="AE69" s="131"/>
      <c r="AF69" s="131"/>
      <c r="AG69" s="131"/>
      <c r="AH69" s="131"/>
      <c r="AI69" s="131"/>
      <c r="AJ69" s="131"/>
      <c r="AK69" s="131"/>
      <c r="AL69" s="131"/>
      <c r="AM69" s="131"/>
      <c r="AN69" s="131"/>
      <c r="AO69" s="131"/>
      <c r="AP69" s="131"/>
      <c r="AQ69" s="131"/>
      <c r="AR69" s="131"/>
      <c r="AS69" s="131"/>
      <c r="AT69" s="131"/>
      <c r="AU69" s="22"/>
      <c r="AV69" s="22"/>
      <c r="AW69" s="22"/>
      <c r="AX69" s="22"/>
      <c r="AY69" s="22"/>
      <c r="AZ69" s="22"/>
      <c r="BA69" s="22"/>
      <c r="BB69" s="22"/>
      <c r="BC69" s="22"/>
      <c r="BD69" s="22"/>
      <c r="BE69" s="22"/>
      <c r="BF69" s="22"/>
    </row>
    <row r="70" spans="5:58" ht="13.5" x14ac:dyDescent="0.15">
      <c r="E70" s="131" t="s">
        <v>98</v>
      </c>
      <c r="F70" s="131"/>
      <c r="G70" s="131"/>
      <c r="H70" s="131"/>
      <c r="I70" s="131"/>
      <c r="J70" s="131"/>
      <c r="K70" s="131"/>
      <c r="L70" s="131"/>
      <c r="M70" s="131"/>
      <c r="N70" s="131"/>
      <c r="O70" s="131"/>
      <c r="P70" s="131"/>
      <c r="Q70" s="131"/>
      <c r="R70" s="131"/>
      <c r="S70" s="131"/>
      <c r="T70" s="131"/>
      <c r="U70" s="131"/>
      <c r="V70" s="131"/>
      <c r="W70" s="131"/>
      <c r="X70" s="131"/>
      <c r="Y70" s="131"/>
      <c r="Z70" s="131"/>
      <c r="AA70" s="131"/>
      <c r="AB70" s="131"/>
      <c r="AC70" s="131"/>
      <c r="AD70" s="131"/>
      <c r="AE70" s="131"/>
      <c r="AF70" s="131"/>
      <c r="AG70" s="131"/>
      <c r="AH70" s="131"/>
      <c r="AI70" s="131"/>
      <c r="AJ70" s="131"/>
      <c r="AK70" s="131"/>
      <c r="AL70" s="131"/>
      <c r="AM70" s="131"/>
      <c r="AN70" s="131"/>
      <c r="AO70" s="131"/>
      <c r="AP70" s="131"/>
      <c r="AQ70" s="131"/>
      <c r="AR70" s="131"/>
      <c r="AS70" s="131"/>
      <c r="AT70" s="131"/>
      <c r="AU70" s="22"/>
      <c r="AV70" s="22"/>
      <c r="AW70" s="22"/>
      <c r="AX70" s="22"/>
      <c r="AY70" s="22"/>
      <c r="AZ70" s="22"/>
      <c r="BA70" s="22"/>
      <c r="BB70" s="22"/>
      <c r="BC70" s="22"/>
      <c r="BD70" s="22"/>
      <c r="BE70" s="22"/>
      <c r="BF70" s="22"/>
    </row>
    <row r="71" spans="5:58" ht="13.5" x14ac:dyDescent="0.15">
      <c r="E71" s="131" t="s">
        <v>99</v>
      </c>
      <c r="F71" s="131"/>
      <c r="G71" s="131"/>
      <c r="H71" s="131"/>
      <c r="I71" s="131"/>
      <c r="J71" s="131"/>
      <c r="K71" s="131"/>
      <c r="L71" s="131"/>
      <c r="M71" s="131"/>
      <c r="N71" s="131"/>
      <c r="O71" s="131"/>
      <c r="P71" s="131"/>
      <c r="Q71" s="131"/>
      <c r="R71" s="131"/>
      <c r="S71" s="131"/>
      <c r="T71" s="131"/>
      <c r="U71" s="131"/>
      <c r="V71" s="131"/>
      <c r="W71" s="131"/>
      <c r="X71" s="131"/>
      <c r="Y71" s="131"/>
      <c r="Z71" s="131"/>
      <c r="AA71" s="131"/>
      <c r="AB71" s="131"/>
      <c r="AC71" s="131"/>
      <c r="AD71" s="131"/>
      <c r="AE71" s="131"/>
      <c r="AF71" s="131"/>
      <c r="AG71" s="131"/>
      <c r="AH71" s="131"/>
      <c r="AI71" s="131"/>
      <c r="AJ71" s="131"/>
      <c r="AK71" s="131"/>
      <c r="AL71" s="131"/>
      <c r="AM71" s="131"/>
      <c r="AN71" s="131"/>
      <c r="AO71" s="131"/>
      <c r="AP71" s="131"/>
      <c r="AQ71" s="131"/>
      <c r="AR71" s="131"/>
      <c r="AS71" s="131"/>
      <c r="AT71" s="131"/>
      <c r="AU71" s="22"/>
      <c r="AV71" s="22"/>
      <c r="AW71" s="22"/>
      <c r="AX71" s="22"/>
      <c r="AY71" s="22"/>
      <c r="AZ71" s="22"/>
      <c r="BA71" s="22"/>
      <c r="BB71" s="22"/>
      <c r="BC71" s="22"/>
      <c r="BD71" s="22"/>
      <c r="BE71" s="22"/>
      <c r="BF71" s="22"/>
    </row>
    <row r="72" spans="5:58" ht="9" customHeight="1" x14ac:dyDescent="0.15">
      <c r="E72" s="22"/>
      <c r="F72" s="84"/>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22"/>
      <c r="AU72" s="22"/>
      <c r="AV72" s="22"/>
      <c r="AW72" s="22"/>
      <c r="AX72" s="22"/>
      <c r="AY72" s="22"/>
      <c r="AZ72" s="22"/>
      <c r="BA72" s="22"/>
      <c r="BB72" s="22"/>
      <c r="BC72" s="22"/>
      <c r="BD72" s="22"/>
      <c r="BE72" s="22"/>
      <c r="BF72" s="22"/>
    </row>
    <row r="73" spans="5:58" ht="9" customHeight="1" x14ac:dyDescent="0.15">
      <c r="E73" s="22"/>
      <c r="F73" s="84"/>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22"/>
      <c r="AU73" s="22"/>
      <c r="AV73" s="22"/>
      <c r="AW73" s="22"/>
      <c r="AX73" s="22"/>
      <c r="AY73" s="22"/>
      <c r="AZ73" s="22"/>
      <c r="BA73" s="22"/>
      <c r="BB73" s="22"/>
      <c r="BC73" s="22"/>
      <c r="BD73" s="22"/>
      <c r="BE73" s="22"/>
      <c r="BF73" s="22"/>
    </row>
    <row r="74" spans="5:58" ht="13.5" x14ac:dyDescent="0.15">
      <c r="E74" s="22"/>
      <c r="F74" s="84"/>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131" t="s">
        <v>116</v>
      </c>
      <c r="AH74" s="131"/>
      <c r="AI74" s="131"/>
      <c r="AJ74" s="131"/>
      <c r="AK74" s="131"/>
      <c r="AL74" s="131" t="s">
        <v>101</v>
      </c>
      <c r="AM74" s="131"/>
      <c r="AN74" s="131"/>
      <c r="AO74" s="131"/>
      <c r="AP74" s="131"/>
      <c r="AQ74" s="131"/>
      <c r="AR74" s="131"/>
      <c r="AS74" s="131"/>
      <c r="AT74" s="22"/>
      <c r="AU74" s="22"/>
      <c r="AV74" s="22"/>
      <c r="AW74" s="22"/>
      <c r="AX74" s="22"/>
      <c r="AY74" s="22"/>
      <c r="AZ74" s="22"/>
      <c r="BA74" s="22"/>
      <c r="BB74" s="22"/>
      <c r="BC74" s="22"/>
      <c r="BD74" s="22"/>
      <c r="BE74" s="22"/>
      <c r="BF74" s="22"/>
    </row>
  </sheetData>
  <mergeCells count="136">
    <mergeCell ref="E9:F9"/>
    <mergeCell ref="Q9:U9"/>
    <mergeCell ref="V9:AB9"/>
    <mergeCell ref="AC9:AD9"/>
    <mergeCell ref="AE9:AF9"/>
    <mergeCell ref="AG9:AJ9"/>
    <mergeCell ref="E8:F8"/>
    <mergeCell ref="H8:N8"/>
    <mergeCell ref="Q8:U8"/>
    <mergeCell ref="V8:AB8"/>
    <mergeCell ref="Q10:U10"/>
    <mergeCell ref="V10:AB10"/>
    <mergeCell ref="O14:W14"/>
    <mergeCell ref="Y14:AE15"/>
    <mergeCell ref="AL14:AT14"/>
    <mergeCell ref="AX14:BF15"/>
    <mergeCell ref="O15:W15"/>
    <mergeCell ref="AG8:AJ8"/>
    <mergeCell ref="AK8:AT8"/>
    <mergeCell ref="AK9:BF9"/>
    <mergeCell ref="I16:J21"/>
    <mergeCell ref="K16:Q17"/>
    <mergeCell ref="Z16:AA17"/>
    <mergeCell ref="AF16:AK16"/>
    <mergeCell ref="AX16:BF26"/>
    <mergeCell ref="K18:Q19"/>
    <mergeCell ref="Z18:AA19"/>
    <mergeCell ref="K20:Q21"/>
    <mergeCell ref="Z20:AA21"/>
    <mergeCell ref="Y25:Y26"/>
    <mergeCell ref="Z25:Z26"/>
    <mergeCell ref="AA25:AA26"/>
    <mergeCell ref="E23:V23"/>
    <mergeCell ref="W23:AB23"/>
    <mergeCell ref="AC23:AN24"/>
    <mergeCell ref="AO23:AT24"/>
    <mergeCell ref="E24:V24"/>
    <mergeCell ref="X24:AA24"/>
    <mergeCell ref="AF17:AK22"/>
    <mergeCell ref="G18:H19"/>
    <mergeCell ref="AS27:AT30"/>
    <mergeCell ref="G29:I30"/>
    <mergeCell ref="K29:R30"/>
    <mergeCell ref="T29:V30"/>
    <mergeCell ref="W29:AB30"/>
    <mergeCell ref="AS25:AS26"/>
    <mergeCell ref="AT25:AT26"/>
    <mergeCell ref="E26:V26"/>
    <mergeCell ref="E27:F30"/>
    <mergeCell ref="G27:I28"/>
    <mergeCell ref="K27:AB28"/>
    <mergeCell ref="AC27:AF30"/>
    <mergeCell ref="AG27:AH30"/>
    <mergeCell ref="AI27:AJ30"/>
    <mergeCell ref="AK27:AL30"/>
    <mergeCell ref="AB25:AB26"/>
    <mergeCell ref="AC25:AN26"/>
    <mergeCell ref="AO25:AO26"/>
    <mergeCell ref="AP25:AP26"/>
    <mergeCell ref="AQ25:AQ26"/>
    <mergeCell ref="AR25:AR26"/>
    <mergeCell ref="E25:V25"/>
    <mergeCell ref="W25:W26"/>
    <mergeCell ref="X25:X26"/>
    <mergeCell ref="E31:J32"/>
    <mergeCell ref="K31:AB32"/>
    <mergeCell ref="AC31:AF32"/>
    <mergeCell ref="AG31:AH32"/>
    <mergeCell ref="E33:J34"/>
    <mergeCell ref="L33:AB34"/>
    <mergeCell ref="AC33:AF34"/>
    <mergeCell ref="AG33:AQ33"/>
    <mergeCell ref="AM27:AN30"/>
    <mergeCell ref="AO27:AP30"/>
    <mergeCell ref="AQ27:AR30"/>
    <mergeCell ref="E37:J38"/>
    <mergeCell ref="K37:AT37"/>
    <mergeCell ref="K38:AT38"/>
    <mergeCell ref="E39:J40"/>
    <mergeCell ref="K39:M39"/>
    <mergeCell ref="O39:AT39"/>
    <mergeCell ref="K40:M40"/>
    <mergeCell ref="O40:AT40"/>
    <mergeCell ref="AR33:AT33"/>
    <mergeCell ref="AG34:AQ34"/>
    <mergeCell ref="AR34:AT34"/>
    <mergeCell ref="E35:J36"/>
    <mergeCell ref="L35:AB36"/>
    <mergeCell ref="AC35:AF36"/>
    <mergeCell ref="AG35:AL36"/>
    <mergeCell ref="AM35:AP36"/>
    <mergeCell ref="AR36:AT36"/>
    <mergeCell ref="AB54:AF54"/>
    <mergeCell ref="AG54:AH54"/>
    <mergeCell ref="AJ54:AK54"/>
    <mergeCell ref="AM54:AN54"/>
    <mergeCell ref="E41:J46"/>
    <mergeCell ref="L41:AT46"/>
    <mergeCell ref="F48:AS48"/>
    <mergeCell ref="G49:W49"/>
    <mergeCell ref="AD49:AS49"/>
    <mergeCell ref="AB50:AC50"/>
    <mergeCell ref="AD50:AS50"/>
    <mergeCell ref="E71:AT71"/>
    <mergeCell ref="AG74:AK74"/>
    <mergeCell ref="AL74:AS74"/>
    <mergeCell ref="AB62:AD62"/>
    <mergeCell ref="E64:AT64"/>
    <mergeCell ref="E65:AT65"/>
    <mergeCell ref="E66:AT66"/>
    <mergeCell ref="E67:AT67"/>
    <mergeCell ref="AF62:AL62"/>
    <mergeCell ref="H7:N7"/>
    <mergeCell ref="H9:N9"/>
    <mergeCell ref="H10:I10"/>
    <mergeCell ref="H11:I11"/>
    <mergeCell ref="J10:N10"/>
    <mergeCell ref="J11:U11"/>
    <mergeCell ref="E68:AT68"/>
    <mergeCell ref="E69:AT69"/>
    <mergeCell ref="E70:AT70"/>
    <mergeCell ref="F57:AR57"/>
    <mergeCell ref="H58:T58"/>
    <mergeCell ref="AD58:AR58"/>
    <mergeCell ref="X59:AC59"/>
    <mergeCell ref="AD59:AR59"/>
    <mergeCell ref="X60:AA61"/>
    <mergeCell ref="AB60:AD60"/>
    <mergeCell ref="AE60:AM60"/>
    <mergeCell ref="AB61:AD61"/>
    <mergeCell ref="AE61:AM61"/>
    <mergeCell ref="H51:T51"/>
    <mergeCell ref="X51:AA51"/>
    <mergeCell ref="X52:AA52"/>
    <mergeCell ref="AB52:AC52"/>
    <mergeCell ref="AD52:AN52"/>
  </mergeCells>
  <phoneticPr fontId="13"/>
  <printOptions horizontalCentered="1" verticalCentered="1"/>
  <pageMargins left="0.59055118110236227" right="0.59055118110236227" top="0.59055118110236227" bottom="0.59055118110236227" header="0.31496062992125984" footer="0.31496062992125984"/>
  <pageSetup paperSize="9" scale="8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基本ｼｰﾄ</vt:lpstr>
      <vt:lpstr>NO34</vt:lpstr>
      <vt:lpstr>'NO34'!Print_Area</vt:lpstr>
      <vt:lpstr>療養費家族療養費請求書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霧島市教育委員会</dc:creator>
  <cp:lastModifiedBy>鹿児島市教育委員会</cp:lastModifiedBy>
  <cp:lastPrinted>2016-09-15T07:26:00Z</cp:lastPrinted>
  <dcterms:created xsi:type="dcterms:W3CDTF">2010-09-12T22:33:56Z</dcterms:created>
  <dcterms:modified xsi:type="dcterms:W3CDTF">2021-06-14T04:57:18Z</dcterms:modified>
</cp:coreProperties>
</file>