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1 資格取得関係\"/>
    </mc:Choice>
  </mc:AlternateContent>
  <bookViews>
    <workbookView xWindow="0" yWindow="0" windowWidth="19200" windowHeight="11295" activeTab="1"/>
  </bookViews>
  <sheets>
    <sheet name="基本ｼｰﾄ" sheetId="1" r:id="rId1"/>
    <sheet name="NO9" sheetId="9" r:id="rId2"/>
  </sheets>
  <externalReferences>
    <externalReference r:id="rId3"/>
  </externalReferences>
  <definedNames>
    <definedName name="_xlnm.Print_Area" localSheetId="1">'NO9'!$E$13:$AS$72</definedName>
    <definedName name="変更申告書">'NO9'!$E$13:$AS$72</definedName>
  </definedNames>
  <calcPr calcId="162913"/>
</workbook>
</file>

<file path=xl/calcChain.xml><?xml version="1.0" encoding="utf-8"?>
<calcChain xmlns="http://schemas.openxmlformats.org/spreadsheetml/2006/main">
  <c r="V29" i="9" l="1"/>
  <c r="AG52" i="9"/>
  <c r="AF49" i="9"/>
  <c r="AF47" i="9"/>
  <c r="L36" i="9"/>
  <c r="L35" i="9"/>
  <c r="L34" i="9"/>
  <c r="V33" i="9"/>
  <c r="L33" i="9"/>
  <c r="L32" i="9"/>
  <c r="L31" i="9"/>
  <c r="L30" i="9"/>
  <c r="L29" i="9"/>
  <c r="L28" i="9"/>
  <c r="L27" i="9"/>
  <c r="L26" i="9"/>
  <c r="V25" i="9"/>
  <c r="L25" i="9"/>
  <c r="E20" i="9"/>
  <c r="E19" i="9"/>
  <c r="H9" i="9"/>
  <c r="U19" i="9" s="1"/>
  <c r="H7" i="9"/>
  <c r="AF51" i="9" s="1"/>
  <c r="H5" i="9"/>
  <c r="L22" i="1"/>
  <c r="L23" i="1"/>
  <c r="L24" i="1"/>
  <c r="L21" i="1"/>
  <c r="K22" i="1"/>
  <c r="K23" i="1"/>
  <c r="K24" i="1"/>
  <c r="K21" i="1"/>
  <c r="J22" i="1"/>
  <c r="J23" i="1"/>
  <c r="J24" i="1"/>
  <c r="J21" i="1"/>
  <c r="I22" i="1"/>
  <c r="I23" i="1"/>
  <c r="I24" i="1"/>
  <c r="I21" i="1"/>
  <c r="K20" i="1"/>
  <c r="L19" i="1"/>
  <c r="K19" i="1"/>
  <c r="I19" i="1"/>
  <c r="I45" i="9" s="1"/>
  <c r="J15" i="1"/>
  <c r="I15" i="1"/>
  <c r="I14" i="1"/>
  <c r="J12" i="1"/>
  <c r="I12" i="1"/>
  <c r="K11" i="1"/>
  <c r="I11" i="1"/>
  <c r="I10" i="1"/>
  <c r="J8" i="1"/>
  <c r="J7" i="1"/>
  <c r="F30" i="1"/>
  <c r="F29" i="1"/>
  <c r="F28" i="1"/>
  <c r="F27" i="1"/>
  <c r="F26" i="1"/>
  <c r="F25" i="1"/>
  <c r="AG65" i="9" s="1"/>
  <c r="F24" i="1"/>
  <c r="AF58" i="9" s="1"/>
  <c r="F23" i="1"/>
  <c r="AP19" i="9" s="1"/>
  <c r="F22" i="1"/>
  <c r="F21" i="1"/>
  <c r="F20" i="1"/>
  <c r="F19" i="1"/>
  <c r="F18" i="1"/>
  <c r="F17" i="1"/>
  <c r="F16" i="1"/>
  <c r="F15" i="1"/>
  <c r="AE63" i="9" s="1"/>
  <c r="F14" i="1"/>
  <c r="AF59" i="9" s="1"/>
  <c r="F13" i="1"/>
  <c r="F12" i="1"/>
  <c r="F11" i="1"/>
  <c r="Y19" i="9" s="1"/>
  <c r="F9" i="1"/>
  <c r="E9" i="1"/>
  <c r="D8" i="1"/>
  <c r="D7" i="1"/>
  <c r="D6" i="1"/>
  <c r="D5" i="1"/>
  <c r="W19" i="9" l="1"/>
  <c r="V19" i="9"/>
  <c r="X19" i="9"/>
  <c r="AQ19" i="9"/>
  <c r="AR19" i="9"/>
  <c r="AN19" i="9"/>
  <c r="T19" i="9"/>
  <c r="AO19" i="9"/>
  <c r="AS19" i="9"/>
  <c r="S19" i="9"/>
  <c r="J9" i="1" l="1"/>
</calcChain>
</file>

<file path=xl/sharedStrings.xml><?xml version="1.0" encoding="utf-8"?>
<sst xmlns="http://schemas.openxmlformats.org/spreadsheetml/2006/main" count="112" uniqueCount="91">
  <si>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</si>
  <si>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</si>
  <si>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</si>
  <si>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</si>
  <si>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</si>
  <si>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</si>
  <si>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</si>
  <si>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</si>
  <si>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</si>
  <si>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</si>
  <si>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</si>
  <si>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</si>
  <si>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</si>
  <si>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</si>
  <si>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</si>
  <si>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</si>
  <si>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</si>
  <si>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</si>
  <si>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</si>
  <si>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</si>
  <si>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</si>
  <si>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</si>
  <si>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生年月日：和暦記入</t>
    <rPh sb="0" eb="2">
      <t>セイネン</t>
    </rPh>
    <rPh sb="2" eb="4">
      <t>ガッピ</t>
    </rPh>
    <rPh sb="5" eb="7">
      <t>ワレキ</t>
    </rPh>
    <rPh sb="7" eb="9">
      <t>キニュウ</t>
    </rPh>
    <phoneticPr fontId="5"/>
  </si>
  <si>
    <t>対象者　1</t>
    <rPh sb="0" eb="3">
      <t>タイショウシャ</t>
    </rPh>
    <phoneticPr fontId="5"/>
  </si>
  <si>
    <t>対象者　2</t>
    <rPh sb="0" eb="3">
      <t>タイショウシャ</t>
    </rPh>
    <phoneticPr fontId="5"/>
  </si>
  <si>
    <t>対象者　3</t>
    <rPh sb="0" eb="3">
      <t>タイショウシャ</t>
    </rPh>
    <phoneticPr fontId="5"/>
  </si>
  <si>
    <t>生年月日</t>
    <rPh sb="0" eb="2">
      <t>セイネン</t>
    </rPh>
    <rPh sb="2" eb="4">
      <t>ガッピ</t>
    </rPh>
    <phoneticPr fontId="5"/>
  </si>
  <si>
    <t>旧氏名</t>
    <rPh sb="0" eb="1">
      <t>キュウ</t>
    </rPh>
    <rPh sb="1" eb="3">
      <t>シメイ</t>
    </rPh>
    <phoneticPr fontId="5"/>
  </si>
  <si>
    <t>ﾌﾘｶﾞﾅ</t>
    <phoneticPr fontId="5"/>
  </si>
  <si>
    <t>コード</t>
    <phoneticPr fontId="5"/>
  </si>
  <si>
    <t>新氏名</t>
    <rPh sb="0" eb="1">
      <t>シン</t>
    </rPh>
    <rPh sb="1" eb="3">
      <t>シメイ</t>
    </rPh>
    <phoneticPr fontId="5"/>
  </si>
  <si>
    <t>ﾌﾘｶﾞﾅ</t>
    <phoneticPr fontId="5"/>
  </si>
  <si>
    <t>共済事務担当者印</t>
    <rPh sb="0" eb="2">
      <t>キョウサイ</t>
    </rPh>
    <rPh sb="2" eb="4">
      <t>ジム</t>
    </rPh>
    <rPh sb="4" eb="6">
      <t>タントウ</t>
    </rPh>
    <rPh sb="6" eb="7">
      <t>シャ</t>
    </rPh>
    <rPh sb="7" eb="8">
      <t>イン</t>
    </rPh>
    <phoneticPr fontId="5"/>
  </si>
  <si>
    <t>㊞</t>
    <phoneticPr fontId="5"/>
  </si>
  <si>
    <t>フ　リ　ガ　ナ</t>
    <phoneticPr fontId="5"/>
  </si>
  <si>
    <t>組合員証記号番号</t>
    <rPh sb="0" eb="3">
      <t>クミアイイン</t>
    </rPh>
    <rPh sb="3" eb="4">
      <t>ショウ</t>
    </rPh>
    <rPh sb="4" eb="6">
      <t>キゴウ</t>
    </rPh>
    <rPh sb="6" eb="8">
      <t>バンゴウ</t>
    </rPh>
    <phoneticPr fontId="5"/>
  </si>
  <si>
    <t>所属所名</t>
    <rPh sb="0" eb="2">
      <t>ショゾク</t>
    </rPh>
    <rPh sb="2" eb="3">
      <t>ショ</t>
    </rPh>
    <rPh sb="3" eb="4">
      <t>メイ</t>
    </rPh>
    <phoneticPr fontId="5"/>
  </si>
  <si>
    <t>所属コード</t>
    <rPh sb="0" eb="2">
      <t>ショゾク</t>
    </rPh>
    <phoneticPr fontId="5"/>
  </si>
  <si>
    <t>組合員　氏名</t>
    <rPh sb="0" eb="3">
      <t>クミアイイン</t>
    </rPh>
    <rPh sb="4" eb="6">
      <t>シメイ</t>
    </rPh>
    <phoneticPr fontId="5"/>
  </si>
  <si>
    <t>公立鹿</t>
    <rPh sb="0" eb="2">
      <t>コウリツ</t>
    </rPh>
    <rPh sb="2" eb="3">
      <t>シカ</t>
    </rPh>
    <phoneticPr fontId="5"/>
  </si>
  <si>
    <t>変更対象者</t>
    <rPh sb="0" eb="2">
      <t>ヘンコウ</t>
    </rPh>
    <rPh sb="2" eb="5">
      <t>タイショウシャ</t>
    </rPh>
    <phoneticPr fontId="5"/>
  </si>
  <si>
    <t>区分</t>
  </si>
  <si>
    <t>変　　更　　事　　項</t>
  </si>
  <si>
    <t>フリガナ</t>
    <phoneticPr fontId="5"/>
  </si>
  <si>
    <t>生年月日（和暦）</t>
    <rPh sb="0" eb="2">
      <t>セイネン</t>
    </rPh>
    <rPh sb="2" eb="4">
      <t>ガッピ</t>
    </rPh>
    <rPh sb="5" eb="7">
      <t>ワレキ</t>
    </rPh>
    <phoneticPr fontId="5"/>
  </si>
  <si>
    <r>
      <rPr>
        <sz val="12"/>
        <rFont val="ＭＳ 明朝"/>
        <family val="1"/>
        <charset val="128"/>
      </rPr>
      <t>変更する証の種類</t>
    </r>
    <r>
      <rPr>
        <sz val="11"/>
        <rFont val="ＭＳ 明朝"/>
        <family val="1"/>
        <charset val="128"/>
      </rPr>
      <t xml:space="preserve">
(該当するものを○で囲む。)</t>
    </r>
    <rPh sb="0" eb="2">
      <t>ヘンコウ</t>
    </rPh>
    <rPh sb="4" eb="5">
      <t>アカシ</t>
    </rPh>
    <rPh sb="6" eb="8">
      <t>シュルイ</t>
    </rPh>
    <rPh sb="10" eb="12">
      <t>ガイトウ</t>
    </rPh>
    <rPh sb="19" eb="20">
      <t>カコ</t>
    </rPh>
    <phoneticPr fontId="5"/>
  </si>
  <si>
    <t>氏　　名</t>
    <rPh sb="0" eb="1">
      <t>シ</t>
    </rPh>
    <rPh sb="3" eb="4">
      <t>メイ</t>
    </rPh>
    <phoneticPr fontId="5"/>
  </si>
  <si>
    <t>１</t>
    <phoneticPr fontId="5"/>
  </si>
  <si>
    <t>旧</t>
    <rPh sb="0" eb="1">
      <t>キュウ</t>
    </rPh>
    <phoneticPr fontId="5"/>
  </si>
  <si>
    <t>組合員証　・　被扶養者証</t>
    <rPh sb="0" eb="2">
      <t>クミアイ</t>
    </rPh>
    <rPh sb="2" eb="4">
      <t>インショウ</t>
    </rPh>
    <rPh sb="7" eb="11">
      <t>ヒフヨウシャ</t>
    </rPh>
    <rPh sb="11" eb="12">
      <t>ショウ</t>
    </rPh>
    <phoneticPr fontId="5"/>
  </si>
  <si>
    <t>新</t>
    <rPh sb="0" eb="1">
      <t>シン</t>
    </rPh>
    <phoneticPr fontId="5"/>
  </si>
  <si>
    <t>その他（　　　　　　　）</t>
    <rPh sb="2" eb="3">
      <t>タ</t>
    </rPh>
    <phoneticPr fontId="5"/>
  </si>
  <si>
    <t>２</t>
  </si>
  <si>
    <t>３</t>
  </si>
  <si>
    <t>変更の理由</t>
    <phoneticPr fontId="5"/>
  </si>
  <si>
    <t>上記のとおり申告します。</t>
    <rPh sb="0" eb="2">
      <t>ジョウキ</t>
    </rPh>
    <rPh sb="6" eb="8">
      <t>シンコク</t>
    </rPh>
    <phoneticPr fontId="5"/>
  </si>
  <si>
    <t>〒</t>
    <phoneticPr fontId="5"/>
  </si>
  <si>
    <r>
      <rPr>
        <sz val="12"/>
        <rFont val="ＭＳ 明朝"/>
        <family val="1"/>
        <charset val="128"/>
      </rPr>
      <t>申請者</t>
    </r>
    <r>
      <rPr>
        <sz val="11"/>
        <rFont val="ＭＳ 明朝"/>
        <family val="1"/>
        <charset val="128"/>
      </rPr>
      <t xml:space="preserve">
(組合員)</t>
    </r>
    <rPh sb="0" eb="3">
      <t>シンセイシャ</t>
    </rPh>
    <rPh sb="5" eb="8">
      <t>クミアイイン</t>
    </rPh>
    <phoneticPr fontId="5"/>
  </si>
  <si>
    <t>住所</t>
    <rPh sb="0" eb="2">
      <t>ジュウショ</t>
    </rPh>
    <phoneticPr fontId="5"/>
  </si>
  <si>
    <t>氏名</t>
    <rPh sb="0" eb="2">
      <t>シメイ</t>
    </rPh>
    <phoneticPr fontId="5"/>
  </si>
  <si>
    <t>㊞</t>
    <phoneticPr fontId="5"/>
  </si>
  <si>
    <t>電話番号</t>
    <rPh sb="0" eb="2">
      <t>デンワ</t>
    </rPh>
    <rPh sb="2" eb="4">
      <t>バンゴウ</t>
    </rPh>
    <phoneticPr fontId="5"/>
  </si>
  <si>
    <t>（</t>
    <phoneticPr fontId="5"/>
  </si>
  <si>
    <t>）</t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</si>
  <si>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</si>
  <si>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〒</t>
    <phoneticPr fontId="5"/>
  </si>
  <si>
    <t>所属所所在地</t>
    <rPh sb="0" eb="2">
      <t>ショゾク</t>
    </rPh>
    <rPh sb="2" eb="3">
      <t>ショ</t>
    </rPh>
    <rPh sb="3" eb="6">
      <t>ショザイチ</t>
    </rPh>
    <phoneticPr fontId="5"/>
  </si>
  <si>
    <t>職名</t>
    <rPh sb="0" eb="2">
      <t>ショクメイ</t>
    </rPh>
    <phoneticPr fontId="5"/>
  </si>
  <si>
    <t>校長</t>
    <rPh sb="0" eb="2">
      <t>コウチョウ</t>
    </rPh>
    <phoneticPr fontId="5"/>
  </si>
  <si>
    <t>所属所長</t>
    <rPh sb="0" eb="1">
      <t>ショ</t>
    </rPh>
    <rPh sb="1" eb="2">
      <t>ゾク</t>
    </rPh>
    <rPh sb="2" eb="4">
      <t>ショチョウ</t>
    </rPh>
    <phoneticPr fontId="5"/>
  </si>
  <si>
    <t>印</t>
    <rPh sb="0" eb="1">
      <t>イン</t>
    </rPh>
    <phoneticPr fontId="5"/>
  </si>
  <si>
    <t>電話番号（</t>
    <rPh sb="0" eb="2">
      <t>デンワ</t>
    </rPh>
    <rPh sb="2" eb="4">
      <t>バンゴウ</t>
    </rPh>
    <phoneticPr fontId="5"/>
  </si>
  <si>
    <t>注１　記載事項を変更する証及び確認資料を添付してください。</t>
  </si>
  <si>
    <r>
      <t>　２　</t>
    </r>
    <r>
      <rPr>
        <b/>
        <sz val="10"/>
        <rFont val="ＭＳ ゴシック"/>
        <family val="3"/>
        <charset val="128"/>
      </rPr>
      <t>組合員の氏名変更の場合は，新しい氏名で申告してください</t>
    </r>
    <r>
      <rPr>
        <b/>
        <sz val="10"/>
        <rFont val="ＭＳ 明朝"/>
        <family val="1"/>
        <charset val="128"/>
      </rPr>
      <t>。</t>
    </r>
    <phoneticPr fontId="5"/>
  </si>
  <si>
    <t>[整理番号　９]</t>
    <rPh sb="1" eb="3">
      <t>セイリ</t>
    </rPh>
    <rPh sb="3" eb="5">
      <t>バンゴウ</t>
    </rPh>
    <phoneticPr fontId="5"/>
  </si>
  <si>
    <r>
      <t>　なお，</t>
    </r>
    <r>
      <rPr>
        <b/>
        <sz val="10"/>
        <rFont val="ＭＳ ゴシック"/>
        <family val="3"/>
        <charset val="128"/>
      </rPr>
      <t>短期給付金の受取指定口座の名義変更も必要となりますので，「個人口座申出書〔整理番号54〕」も提出してください</t>
    </r>
    <r>
      <rPr>
        <b/>
        <sz val="10"/>
        <rFont val="ＭＳ 明朝"/>
        <family val="1"/>
        <charset val="128"/>
      </rPr>
      <t>。</t>
    </r>
    <phoneticPr fontId="5"/>
  </si>
  <si>
    <t>大隅　秀人</t>
    <rPh sb="0" eb="2">
      <t>オオスミ</t>
    </rPh>
    <rPh sb="3" eb="5">
      <t>ヒデト</t>
    </rPh>
    <phoneticPr fontId="5"/>
  </si>
  <si>
    <t>薩摩　秀人</t>
    <rPh sb="0" eb="2">
      <t>サツマ</t>
    </rPh>
    <rPh sb="3" eb="5">
      <t>ヒデト</t>
    </rPh>
    <phoneticPr fontId="5"/>
  </si>
  <si>
    <t>ｵｵｽﾐ　ﾋﾃﾞト</t>
    <phoneticPr fontId="5"/>
  </si>
  <si>
    <t>ｻﾂﾏ　ﾋﾃﾞﾄ</t>
    <phoneticPr fontId="5"/>
  </si>
  <si>
    <t>大隅　平</t>
    <rPh sb="0" eb="2">
      <t>オオスミ</t>
    </rPh>
    <rPh sb="3" eb="4">
      <t>ペイ</t>
    </rPh>
    <phoneticPr fontId="5"/>
  </si>
  <si>
    <t>ｵｵｽﾐ　ﾀｲﾗ</t>
    <phoneticPr fontId="5"/>
  </si>
  <si>
    <t>薩摩　平</t>
    <rPh sb="0" eb="2">
      <t>サツマ</t>
    </rPh>
    <rPh sb="3" eb="4">
      <t>ペイ</t>
    </rPh>
    <phoneticPr fontId="5"/>
  </si>
  <si>
    <t>ｻﾂﾏ　ﾀｲﾗ</t>
    <phoneticPr fontId="5"/>
  </si>
  <si>
    <t>姓の誤報告</t>
    <rPh sb="0" eb="1">
      <t>セイ</t>
    </rPh>
    <rPh sb="2" eb="3">
      <t>ゴ</t>
    </rPh>
    <rPh sb="3" eb="5">
      <t>ホウコク</t>
    </rPh>
    <phoneticPr fontId="13"/>
  </si>
  <si>
    <t>組合員証等記載事項等変更申告書</t>
    <phoneticPr fontId="13"/>
  </si>
  <si>
    <t>ﾌﾘｶﾞﾅ</t>
    <phoneticPr fontId="13"/>
  </si>
  <si>
    <t>氏名</t>
    <rPh sb="0" eb="2">
      <t>シメイ</t>
    </rPh>
    <phoneticPr fontId="13"/>
  </si>
  <si>
    <t>職員番号</t>
    <rPh sb="0" eb="2">
      <t>ショクイン</t>
    </rPh>
    <rPh sb="2" eb="4">
      <t>バンゴウ</t>
    </rPh>
    <phoneticPr fontId="13"/>
  </si>
  <si>
    <t>令和　　年　　月　　日</t>
    <rPh sb="4" eb="5">
      <t>トシ</t>
    </rPh>
    <rPh sb="7" eb="8">
      <t>ツキ</t>
    </rPh>
    <rPh sb="10" eb="11">
      <t>ヒ</t>
    </rPh>
    <phoneticPr fontId="5"/>
  </si>
  <si>
    <t>R3.4改定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</si>
</sst>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24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22"/>
      <name val="ＭＳ 明朝"/>
      <family val="1"/>
      <charset val="128"/>
    </font>
    <font>
      <sz val="12"/>
      <name val="ＭＳ 明朝"/>
      <family val="1"/>
      <charset val="128"/>
    </font>
    <font>
      <sz val="14"/>
      <color indexed="8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67">
    <xf numFmtId="0" fontId="0" fillId="0" borderId="0" xfId="0">
      <alignment vertical="center"/>
    </xf>
    <xf numFmtId="0" fontId="0" fillId="4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5" borderId="0" xfId="0" applyNumberFormat="1" applyFill="1" applyAlignment="1">
      <alignment vertical="center" shrinkToFit="1"/>
    </xf>
    <xf numFmtId="0" fontId="2" fillId="5" borderId="0" xfId="2" applyNumberFormat="1" applyFont="1" applyFill="1" applyAlignment="1">
      <alignment vertical="center" shrinkToFit="1"/>
    </xf>
    <xf numFmtId="0" fontId="11" fillId="5" borderId="0" xfId="1" applyNumberFormat="1" applyFont="1" applyFill="1" applyAlignment="1">
      <alignment vertical="center" shrinkToFit="1"/>
    </xf>
    <xf numFmtId="0" fontId="6" fillId="5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5" borderId="2" xfId="2" applyNumberFormat="1" applyFont="1" applyFill="1" applyBorder="1" applyAlignment="1">
      <alignment vertical="center" shrinkToFit="1"/>
    </xf>
    <xf numFmtId="0" fontId="2" fillId="5" borderId="3" xfId="2" applyNumberFormat="1" applyFont="1" applyFill="1" applyBorder="1" applyAlignment="1">
      <alignment vertical="center" shrinkToFit="1"/>
    </xf>
    <xf numFmtId="0" fontId="6" fillId="5" borderId="4" xfId="2" applyNumberFormat="1" applyFont="1" applyFill="1" applyBorder="1" applyAlignment="1">
      <alignment vertical="center" shrinkToFit="1"/>
    </xf>
    <xf numFmtId="0" fontId="2" fillId="5" borderId="5" xfId="2" applyNumberFormat="1" applyFont="1" applyFill="1" applyBorder="1" applyAlignment="1">
      <alignment vertical="center" shrinkToFit="1"/>
    </xf>
    <xf numFmtId="0" fontId="6" fillId="5" borderId="6" xfId="2" applyNumberFormat="1" applyFont="1" applyFill="1" applyBorder="1" applyAlignment="1">
      <alignment vertical="center" shrinkToFit="1"/>
    </xf>
    <xf numFmtId="0" fontId="6" fillId="5" borderId="7" xfId="2" applyNumberFormat="1" applyFont="1" applyFill="1" applyBorder="1" applyAlignment="1">
      <alignment vertical="center" shrinkToFit="1"/>
    </xf>
    <xf numFmtId="0" fontId="2" fillId="5" borderId="8" xfId="2" applyNumberFormat="1" applyFont="1" applyFill="1" applyBorder="1" applyAlignment="1">
      <alignment vertical="center" shrinkToFit="1"/>
    </xf>
    <xf numFmtId="0" fontId="6" fillId="5" borderId="9" xfId="2" applyNumberFormat="1" applyFont="1" applyFill="1" applyBorder="1" applyAlignment="1">
      <alignment vertical="center" shrinkToFit="1"/>
    </xf>
    <xf numFmtId="0" fontId="6" fillId="5" borderId="0" xfId="2" applyNumberFormat="1" applyFont="1" applyFill="1" applyBorder="1" applyAlignment="1">
      <alignment vertical="center" shrinkToFit="1"/>
    </xf>
    <xf numFmtId="0" fontId="2" fillId="5" borderId="10" xfId="2" applyNumberFormat="1" applyFont="1" applyFill="1" applyBorder="1" applyAlignment="1">
      <alignment vertical="center" shrinkToFit="1"/>
    </xf>
    <xf numFmtId="0" fontId="14" fillId="0" borderId="0" xfId="0" applyNumberFormat="1" applyFont="1" applyAlignment="1">
      <alignment vertical="center"/>
    </xf>
    <xf numFmtId="0" fontId="14" fillId="0" borderId="0" xfId="0" applyNumberFormat="1" applyFont="1" applyBorder="1" applyAlignment="1">
      <alignment horizontal="left" vertical="center"/>
    </xf>
    <xf numFmtId="0" fontId="16" fillId="0" borderId="0" xfId="0" applyNumberFormat="1" applyFont="1" applyBorder="1" applyAlignment="1" applyProtection="1">
      <alignment horizontal="left" vertical="center"/>
      <protection locked="0"/>
    </xf>
    <xf numFmtId="0" fontId="14" fillId="0" borderId="0" xfId="0" applyNumberFormat="1" applyFont="1" applyBorder="1" applyAlignment="1">
      <alignment vertical="center"/>
    </xf>
    <xf numFmtId="0" fontId="17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8" fillId="0" borderId="0" xfId="0" applyNumberFormat="1" applyFont="1" applyBorder="1" applyAlignment="1">
      <alignment horizontal="center" vertical="center"/>
    </xf>
    <xf numFmtId="0" fontId="18" fillId="0" borderId="0" xfId="0" applyNumberFormat="1" applyFont="1" applyAlignment="1">
      <alignment vertical="center"/>
    </xf>
    <xf numFmtId="0" fontId="17" fillId="0" borderId="0" xfId="0" applyNumberFormat="1" applyFont="1" applyBorder="1" applyAlignment="1">
      <alignment horizontal="center" vertical="center"/>
    </xf>
    <xf numFmtId="0" fontId="22" fillId="0" borderId="37" xfId="0" applyNumberFormat="1" applyFont="1" applyBorder="1" applyAlignment="1">
      <alignment vertical="center"/>
    </xf>
    <xf numFmtId="0" fontId="22" fillId="0" borderId="38" xfId="0" applyNumberFormat="1" applyFont="1" applyBorder="1" applyAlignment="1">
      <alignment vertical="center"/>
    </xf>
    <xf numFmtId="0" fontId="22" fillId="0" borderId="7" xfId="0" applyNumberFormat="1" applyFont="1" applyBorder="1" applyAlignment="1">
      <alignment vertical="center"/>
    </xf>
    <xf numFmtId="0" fontId="22" fillId="0" borderId="43" xfId="0" applyNumberFormat="1" applyFont="1" applyBorder="1" applyAlignment="1">
      <alignment vertical="center"/>
    </xf>
    <xf numFmtId="0" fontId="14" fillId="0" borderId="11" xfId="0" applyNumberFormat="1" applyFont="1" applyBorder="1" applyAlignment="1">
      <alignment vertical="center"/>
    </xf>
    <xf numFmtId="0" fontId="14" fillId="0" borderId="5" xfId="0" applyNumberFormat="1" applyFont="1" applyBorder="1" applyAlignment="1">
      <alignment vertical="center"/>
    </xf>
    <xf numFmtId="0" fontId="14" fillId="0" borderId="48" xfId="0" applyNumberFormat="1" applyFont="1" applyBorder="1" applyAlignment="1">
      <alignment vertical="center"/>
    </xf>
    <xf numFmtId="0" fontId="14" fillId="0" borderId="6" xfId="0" applyNumberFormat="1" applyFont="1" applyBorder="1" applyAlignment="1">
      <alignment vertical="center"/>
    </xf>
    <xf numFmtId="0" fontId="14" fillId="0" borderId="8" xfId="0" applyNumberFormat="1" applyFont="1" applyBorder="1" applyAlignment="1">
      <alignment vertical="center"/>
    </xf>
    <xf numFmtId="0" fontId="14" fillId="0" borderId="43" xfId="0" applyNumberFormat="1" applyFont="1" applyBorder="1" applyAlignment="1">
      <alignment vertical="center"/>
    </xf>
    <xf numFmtId="0" fontId="14" fillId="0" borderId="60" xfId="0" applyNumberFormat="1" applyFont="1" applyBorder="1" applyAlignment="1">
      <alignment vertical="center" shrinkToFit="1"/>
    </xf>
    <xf numFmtId="0" fontId="14" fillId="0" borderId="61" xfId="0" applyNumberFormat="1" applyFont="1" applyBorder="1" applyAlignment="1">
      <alignment vertical="center" shrinkToFit="1"/>
    </xf>
    <xf numFmtId="0" fontId="14" fillId="0" borderId="9" xfId="0" applyNumberFormat="1" applyFont="1" applyBorder="1" applyAlignment="1">
      <alignment vertical="center"/>
    </xf>
    <xf numFmtId="0" fontId="14" fillId="0" borderId="62" xfId="0" applyNumberFormat="1" applyFont="1" applyBorder="1" applyAlignment="1">
      <alignment vertical="center" shrinkToFit="1"/>
    </xf>
    <xf numFmtId="0" fontId="14" fillId="0" borderId="37" xfId="0" applyNumberFormat="1" applyFont="1" applyBorder="1" applyAlignment="1">
      <alignment vertical="center"/>
    </xf>
    <xf numFmtId="0" fontId="14" fillId="0" borderId="38" xfId="0" applyNumberFormat="1" applyFont="1" applyBorder="1" applyAlignment="1">
      <alignment vertical="center"/>
    </xf>
    <xf numFmtId="0" fontId="14" fillId="0" borderId="56" xfId="0" applyNumberFormat="1" applyFont="1" applyBorder="1" applyAlignment="1">
      <alignment vertical="center"/>
    </xf>
    <xf numFmtId="0" fontId="14" fillId="0" borderId="52" xfId="0" applyNumberFormat="1" applyFont="1" applyBorder="1" applyAlignment="1">
      <alignment vertical="center"/>
    </xf>
    <xf numFmtId="0" fontId="14" fillId="0" borderId="36" xfId="0" applyNumberFormat="1" applyFont="1" applyBorder="1" applyAlignment="1">
      <alignment vertical="center"/>
    </xf>
    <xf numFmtId="0" fontId="21" fillId="0" borderId="0" xfId="0" applyNumberFormat="1" applyFont="1" applyBorder="1" applyAlignment="1">
      <alignment vertical="center"/>
    </xf>
    <xf numFmtId="0" fontId="14" fillId="0" borderId="57" xfId="0" applyNumberFormat="1" applyFont="1" applyBorder="1" applyAlignment="1">
      <alignment vertical="center"/>
    </xf>
    <xf numFmtId="0" fontId="21" fillId="0" borderId="57" xfId="0" applyNumberFormat="1" applyFont="1" applyBorder="1" applyAlignment="1">
      <alignment vertical="center"/>
    </xf>
    <xf numFmtId="0" fontId="14" fillId="0" borderId="53" xfId="0" applyNumberFormat="1" applyFont="1" applyBorder="1" applyAlignment="1">
      <alignment vertical="center"/>
    </xf>
    <xf numFmtId="0" fontId="21" fillId="0" borderId="53" xfId="0" applyNumberFormat="1" applyFont="1" applyBorder="1" applyAlignment="1">
      <alignment vertical="center"/>
    </xf>
    <xf numFmtId="0" fontId="21" fillId="0" borderId="54" xfId="0" applyNumberFormat="1" applyFont="1" applyBorder="1" applyAlignment="1">
      <alignment vertical="center"/>
    </xf>
    <xf numFmtId="0" fontId="14" fillId="0" borderId="24" xfId="0" applyNumberFormat="1" applyFont="1" applyBorder="1" applyAlignment="1">
      <alignment vertical="center"/>
    </xf>
    <xf numFmtId="0" fontId="14" fillId="0" borderId="54" xfId="0" applyNumberFormat="1" applyFont="1" applyBorder="1" applyAlignment="1">
      <alignment vertical="center"/>
    </xf>
    <xf numFmtId="0" fontId="0" fillId="0" borderId="0" xfId="0" applyNumberFormat="1">
      <alignment vertical="center"/>
    </xf>
    <xf numFmtId="0" fontId="23" fillId="0" borderId="42" xfId="0" applyNumberFormat="1" applyFont="1" applyBorder="1" applyAlignment="1">
      <alignment horizontal="center" vertical="center" shrinkToFit="1"/>
    </xf>
    <xf numFmtId="0" fontId="23" fillId="0" borderId="43" xfId="0" applyNumberFormat="1" applyFont="1" applyBorder="1" applyAlignment="1">
      <alignment horizontal="center" vertical="center" shrinkToFit="1"/>
    </xf>
    <xf numFmtId="0" fontId="6" fillId="5" borderId="0" xfId="2" applyNumberFormat="1" applyFont="1" applyFill="1" applyBorder="1" applyAlignment="1">
      <alignment horizontal="left" vertical="center" shrinkToFit="1"/>
    </xf>
    <xf numFmtId="0" fontId="6" fillId="5" borderId="10" xfId="2" applyNumberFormat="1" applyFont="1" applyFill="1" applyBorder="1" applyAlignment="1">
      <alignment horizontal="left" vertical="center" shrinkToFit="1"/>
    </xf>
    <xf numFmtId="0" fontId="6" fillId="5" borderId="7" xfId="2" applyNumberFormat="1" applyFont="1" applyFill="1" applyBorder="1" applyAlignment="1">
      <alignment horizontal="left" vertical="center" shrinkToFit="1"/>
    </xf>
    <xf numFmtId="0" fontId="6" fillId="5" borderId="8" xfId="2" applyNumberFormat="1" applyFont="1" applyFill="1" applyBorder="1" applyAlignment="1">
      <alignment horizontal="left" vertical="center" shrinkToFit="1"/>
    </xf>
    <xf numFmtId="0" fontId="6" fillId="5" borderId="11" xfId="2" applyNumberFormat="1" applyFont="1" applyFill="1" applyBorder="1" applyAlignment="1">
      <alignment horizontal="left" vertical="center" shrinkToFit="1"/>
    </xf>
    <xf numFmtId="0" fontId="6" fillId="5" borderId="4" xfId="2" applyNumberFormat="1" applyFont="1" applyFill="1" applyBorder="1" applyAlignment="1">
      <alignment horizontal="left" vertical="center" shrinkToFit="1"/>
    </xf>
    <xf numFmtId="0" fontId="6" fillId="5" borderId="5" xfId="2" applyNumberFormat="1" applyFont="1" applyFill="1" applyBorder="1" applyAlignment="1">
      <alignment horizontal="left" vertical="center" shrinkToFit="1"/>
    </xf>
    <xf numFmtId="0" fontId="6" fillId="5" borderId="0" xfId="2" applyNumberFormat="1" applyFont="1" applyFill="1" applyBorder="1" applyAlignment="1">
      <alignment horizontal="right" vertical="center" shrinkToFit="1"/>
    </xf>
    <xf numFmtId="0" fontId="6" fillId="5" borderId="10" xfId="2" applyNumberFormat="1" applyFont="1" applyFill="1" applyBorder="1" applyAlignment="1">
      <alignment horizontal="right" vertical="center" shrinkToFit="1"/>
    </xf>
    <xf numFmtId="49" fontId="6" fillId="5" borderId="0" xfId="2" applyNumberFormat="1" applyFont="1" applyFill="1" applyAlignment="1">
      <alignment horizontal="left" vertical="center" shrinkToFit="1"/>
    </xf>
    <xf numFmtId="0" fontId="6" fillId="5" borderId="0" xfId="2" applyNumberFormat="1" applyFont="1" applyFill="1" applyAlignment="1">
      <alignment horizontal="left" vertical="center" shrinkToFit="1"/>
    </xf>
    <xf numFmtId="14" fontId="2" fillId="5" borderId="0" xfId="2" applyNumberFormat="1" applyFont="1" applyFill="1" applyAlignment="1">
      <alignment horizontal="right" vertical="center" shrinkToFit="1"/>
    </xf>
    <xf numFmtId="0" fontId="2" fillId="5" borderId="0" xfId="2" applyNumberFormat="1" applyFont="1" applyFill="1" applyAlignment="1">
      <alignment horizontal="right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0" fillId="8" borderId="1" xfId="0" applyNumberFormat="1" applyFill="1" applyBorder="1" applyAlignment="1">
      <alignment horizontal="center" vertical="center" shrinkToFit="1"/>
    </xf>
    <xf numFmtId="0" fontId="0" fillId="8" borderId="2" xfId="0" applyNumberFormat="1" applyFill="1" applyBorder="1" applyAlignment="1">
      <alignment horizontal="center" vertical="center" shrinkToFit="1"/>
    </xf>
    <xf numFmtId="0" fontId="0" fillId="8" borderId="3" xfId="0" applyNumberFormat="1" applyFill="1" applyBorder="1" applyAlignment="1">
      <alignment horizontal="center" vertical="center" shrinkToFit="1"/>
    </xf>
    <xf numFmtId="0" fontId="4" fillId="5" borderId="0" xfId="2" applyNumberFormat="1" applyFont="1" applyFill="1" applyAlignment="1">
      <alignment horizontal="left" vertical="center" shrinkToFit="1"/>
    </xf>
    <xf numFmtId="0" fontId="9" fillId="5" borderId="0" xfId="2" applyNumberFormat="1" applyFont="1" applyFill="1" applyAlignment="1">
      <alignment horizontal="center" vertical="center" shrinkToFit="1"/>
    </xf>
    <xf numFmtId="0" fontId="8" fillId="5" borderId="0" xfId="2" applyNumberFormat="1" applyFont="1" applyFill="1" applyAlignment="1">
      <alignment horizontal="left" vertical="center" shrinkToFit="1"/>
    </xf>
    <xf numFmtId="0" fontId="8" fillId="5" borderId="0" xfId="2" applyNumberFormat="1" applyFont="1" applyFill="1" applyAlignment="1">
      <alignment horizontal="right" vertical="center" shrinkToFit="1"/>
    </xf>
    <xf numFmtId="0" fontId="6" fillId="5" borderId="9" xfId="2" applyNumberFormat="1" applyFont="1" applyFill="1" applyBorder="1" applyAlignment="1">
      <alignment horizontal="left" vertical="center" shrinkToFit="1"/>
    </xf>
    <xf numFmtId="0" fontId="7" fillId="5" borderId="0" xfId="2" applyNumberFormat="1" applyFont="1" applyFill="1" applyAlignment="1">
      <alignment horizontal="center" vertical="center" shrinkToFit="1"/>
    </xf>
    <xf numFmtId="0" fontId="14" fillId="0" borderId="0" xfId="0" applyNumberFormat="1" applyFont="1" applyBorder="1" applyAlignment="1">
      <alignment horizontal="right" vertical="center"/>
    </xf>
    <xf numFmtId="0" fontId="31" fillId="0" borderId="12" xfId="0" applyNumberFormat="1" applyFont="1" applyBorder="1" applyAlignment="1">
      <alignment horizontal="center" vertical="center" shrinkToFit="1"/>
    </xf>
    <xf numFmtId="0" fontId="31" fillId="0" borderId="13" xfId="0" applyNumberFormat="1" applyFont="1" applyBorder="1" applyAlignment="1">
      <alignment horizontal="center" vertical="center" shrinkToFit="1"/>
    </xf>
    <xf numFmtId="0" fontId="31" fillId="0" borderId="17" xfId="0" applyNumberFormat="1" applyFont="1" applyBorder="1" applyAlignment="1">
      <alignment horizontal="center" vertical="center" shrinkToFit="1"/>
    </xf>
    <xf numFmtId="0" fontId="28" fillId="5" borderId="18" xfId="0" applyNumberFormat="1" applyFont="1" applyFill="1" applyBorder="1" applyAlignment="1">
      <alignment horizontal="left" vertical="center" shrinkToFit="1"/>
    </xf>
    <xf numFmtId="0" fontId="28" fillId="5" borderId="13" xfId="0" applyNumberFormat="1" applyFont="1" applyFill="1" applyBorder="1" applyAlignment="1">
      <alignment horizontal="left" vertical="center" shrinkToFit="1"/>
    </xf>
    <xf numFmtId="0" fontId="28" fillId="5" borderId="14" xfId="0" applyNumberFormat="1" applyFont="1" applyFill="1" applyBorder="1" applyAlignment="1">
      <alignment horizontal="left" vertical="center" shrinkToFit="1"/>
    </xf>
    <xf numFmtId="57" fontId="28" fillId="5" borderId="1" xfId="0" applyNumberFormat="1" applyFont="1" applyFill="1" applyBorder="1" applyAlignment="1">
      <alignment horizontal="center" vertical="center" shrinkToFit="1"/>
    </xf>
    <xf numFmtId="0" fontId="28" fillId="5" borderId="2" xfId="0" applyNumberFormat="1" applyFont="1" applyFill="1" applyBorder="1" applyAlignment="1">
      <alignment horizontal="center" vertical="center" shrinkToFit="1"/>
    </xf>
    <xf numFmtId="0" fontId="28" fillId="5" borderId="16" xfId="0" applyNumberFormat="1" applyFont="1" applyFill="1" applyBorder="1" applyAlignment="1">
      <alignment horizontal="center" vertical="center" shrinkToFit="1"/>
    </xf>
    <xf numFmtId="0" fontId="28" fillId="5" borderId="1" xfId="0" applyNumberFormat="1" applyFont="1" applyFill="1" applyBorder="1" applyAlignment="1">
      <alignment horizontal="left" vertical="center" shrinkToFit="1"/>
    </xf>
    <xf numFmtId="0" fontId="28" fillId="5" borderId="2" xfId="0" applyNumberFormat="1" applyFont="1" applyFill="1" applyBorder="1" applyAlignment="1">
      <alignment horizontal="left" vertical="center" shrinkToFit="1"/>
    </xf>
    <xf numFmtId="0" fontId="28" fillId="5" borderId="16" xfId="0" applyNumberFormat="1" applyFont="1" applyFill="1" applyBorder="1" applyAlignment="1">
      <alignment horizontal="left" vertical="center" shrinkToFit="1"/>
    </xf>
    <xf numFmtId="0" fontId="23" fillId="0" borderId="33" xfId="0" applyNumberFormat="1" applyFont="1" applyBorder="1" applyAlignment="1">
      <alignment horizontal="center" vertical="center" shrinkToFit="1"/>
    </xf>
    <xf numFmtId="0" fontId="23" fillId="0" borderId="34" xfId="0" applyNumberFormat="1" applyFont="1" applyBorder="1" applyAlignment="1">
      <alignment horizontal="center" vertical="center" shrinkToFit="1"/>
    </xf>
    <xf numFmtId="0" fontId="23" fillId="0" borderId="35" xfId="0" applyNumberFormat="1" applyFont="1" applyBorder="1" applyAlignment="1">
      <alignment horizontal="center" vertical="center" shrinkToFit="1"/>
    </xf>
    <xf numFmtId="0" fontId="23" fillId="0" borderId="36" xfId="0" applyNumberFormat="1" applyFont="1" applyBorder="1" applyAlignment="1">
      <alignment horizontal="center" vertical="center" shrinkToFit="1"/>
    </xf>
    <xf numFmtId="0" fontId="23" fillId="0" borderId="37" xfId="0" applyNumberFormat="1" applyFont="1" applyBorder="1" applyAlignment="1">
      <alignment horizontal="center" vertical="center" shrinkToFit="1"/>
    </xf>
    <xf numFmtId="0" fontId="23" fillId="0" borderId="38" xfId="0" applyNumberFormat="1" applyFont="1" applyBorder="1" applyAlignment="1">
      <alignment horizontal="center" vertical="center" shrinkToFit="1"/>
    </xf>
    <xf numFmtId="0" fontId="23" fillId="0" borderId="42" xfId="0" applyNumberFormat="1" applyFont="1" applyBorder="1" applyAlignment="1">
      <alignment horizontal="center" vertical="center" shrinkToFit="1"/>
    </xf>
    <xf numFmtId="0" fontId="23" fillId="0" borderId="7" xfId="0" applyNumberFormat="1" applyFont="1" applyBorder="1" applyAlignment="1">
      <alignment horizontal="center" vertical="center" shrinkToFit="1"/>
    </xf>
    <xf numFmtId="0" fontId="23" fillId="0" borderId="43" xfId="0" applyNumberFormat="1" applyFont="1" applyBorder="1" applyAlignment="1">
      <alignment horizontal="center" vertical="center" shrinkToFit="1"/>
    </xf>
    <xf numFmtId="0" fontId="23" fillId="0" borderId="39" xfId="0" applyNumberFormat="1" applyFont="1" applyBorder="1" applyAlignment="1">
      <alignment horizontal="center" vertical="center" shrinkToFit="1"/>
    </xf>
    <xf numFmtId="0" fontId="23" fillId="0" borderId="40" xfId="0" applyNumberFormat="1" applyFont="1" applyBorder="1" applyAlignment="1">
      <alignment horizontal="center" vertical="center" shrinkToFit="1"/>
    </xf>
    <xf numFmtId="0" fontId="23" fillId="0" borderId="41" xfId="0" applyNumberFormat="1" applyFont="1" applyBorder="1" applyAlignment="1">
      <alignment horizontal="center" vertical="center" shrinkToFit="1"/>
    </xf>
    <xf numFmtId="0" fontId="23" fillId="0" borderId="1" xfId="0" applyNumberFormat="1" applyFont="1" applyBorder="1" applyAlignment="1">
      <alignment horizontal="center" vertical="center" shrinkToFit="1"/>
    </xf>
    <xf numFmtId="0" fontId="23" fillId="0" borderId="2" xfId="0" applyNumberFormat="1" applyFont="1" applyBorder="1" applyAlignment="1">
      <alignment horizontal="center" vertical="center" shrinkToFit="1"/>
    </xf>
    <xf numFmtId="0" fontId="23" fillId="0" borderId="3" xfId="0" applyNumberFormat="1" applyFont="1" applyBorder="1" applyAlignment="1">
      <alignment horizontal="center" vertical="center" shrinkToFit="1"/>
    </xf>
    <xf numFmtId="0" fontId="27" fillId="0" borderId="44" xfId="0" applyNumberFormat="1" applyFont="1" applyBorder="1" applyAlignment="1">
      <alignment horizontal="center" vertical="center"/>
    </xf>
    <xf numFmtId="0" fontId="27" fillId="0" borderId="45" xfId="0" applyNumberFormat="1" applyFont="1" applyBorder="1" applyAlignment="1">
      <alignment horizontal="center" vertical="center"/>
    </xf>
    <xf numFmtId="0" fontId="27" fillId="0" borderId="46" xfId="0" applyNumberFormat="1" applyFont="1" applyBorder="1" applyAlignment="1">
      <alignment horizontal="center" vertical="center"/>
    </xf>
    <xf numFmtId="0" fontId="20" fillId="0" borderId="47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horizontal="center" vertical="center"/>
    </xf>
    <xf numFmtId="0" fontId="20" fillId="0" borderId="48" xfId="0" applyNumberFormat="1" applyFont="1" applyBorder="1" applyAlignment="1">
      <alignment horizontal="center" vertical="center"/>
    </xf>
    <xf numFmtId="0" fontId="20" fillId="0" borderId="52" xfId="0" applyNumberFormat="1" applyFont="1" applyBorder="1" applyAlignment="1">
      <alignment horizontal="center" vertical="center"/>
    </xf>
    <xf numFmtId="0" fontId="20" fillId="0" borderId="53" xfId="0" applyNumberFormat="1" applyFont="1" applyBorder="1" applyAlignment="1">
      <alignment horizontal="center" vertical="center"/>
    </xf>
    <xf numFmtId="0" fontId="20" fillId="0" borderId="54" xfId="0" applyNumberFormat="1" applyFont="1" applyBorder="1" applyAlignment="1">
      <alignment horizontal="center" vertical="center"/>
    </xf>
    <xf numFmtId="0" fontId="15" fillId="3" borderId="24" xfId="0" applyNumberFormat="1" applyFont="1" applyFill="1" applyBorder="1" applyAlignment="1">
      <alignment horizontal="center" vertical="center"/>
    </xf>
    <xf numFmtId="0" fontId="14" fillId="0" borderId="0" xfId="0" applyNumberFormat="1" applyFont="1" applyBorder="1" applyAlignment="1">
      <alignment horizontal="left" vertical="center"/>
    </xf>
    <xf numFmtId="0" fontId="21" fillId="0" borderId="12" xfId="0" applyNumberFormat="1" applyFont="1" applyBorder="1" applyAlignment="1">
      <alignment horizontal="center" vertical="center" shrinkToFit="1"/>
    </xf>
    <xf numFmtId="0" fontId="21" fillId="0" borderId="13" xfId="0" applyNumberFormat="1" applyFont="1" applyBorder="1" applyAlignment="1">
      <alignment horizontal="center" vertical="center" shrinkToFit="1"/>
    </xf>
    <xf numFmtId="0" fontId="21" fillId="0" borderId="14" xfId="0" applyNumberFormat="1" applyFont="1" applyBorder="1" applyAlignment="1">
      <alignment horizontal="center" vertical="center" shrinkToFit="1"/>
    </xf>
    <xf numFmtId="0" fontId="31" fillId="0" borderId="15" xfId="0" applyNumberFormat="1" applyFont="1" applyBorder="1" applyAlignment="1">
      <alignment horizontal="center" vertical="center" shrinkToFit="1"/>
    </xf>
    <xf numFmtId="0" fontId="31" fillId="0" borderId="2" xfId="0" applyNumberFormat="1" applyFont="1" applyBorder="1" applyAlignment="1">
      <alignment horizontal="center" vertical="center" shrinkToFit="1"/>
    </xf>
    <xf numFmtId="0" fontId="31" fillId="0" borderId="3" xfId="0" applyNumberFormat="1" applyFont="1" applyBorder="1" applyAlignment="1">
      <alignment horizontal="center" vertical="center" shrinkToFit="1"/>
    </xf>
    <xf numFmtId="0" fontId="21" fillId="0" borderId="61" xfId="0" applyNumberFormat="1" applyFont="1" applyBorder="1" applyAlignment="1">
      <alignment horizontal="center" vertical="center" shrinkToFit="1"/>
    </xf>
    <xf numFmtId="0" fontId="21" fillId="0" borderId="40" xfId="0" applyNumberFormat="1" applyFont="1" applyBorder="1" applyAlignment="1">
      <alignment horizontal="center" vertical="center" shrinkToFit="1"/>
    </xf>
    <xf numFmtId="0" fontId="21" fillId="0" borderId="59" xfId="0" applyNumberFormat="1" applyFont="1" applyBorder="1" applyAlignment="1">
      <alignment horizontal="center" vertical="center" shrinkToFit="1"/>
    </xf>
    <xf numFmtId="0" fontId="31" fillId="0" borderId="42" xfId="0" applyNumberFormat="1" applyFont="1" applyBorder="1" applyAlignment="1">
      <alignment horizontal="center" vertical="center" shrinkToFit="1"/>
    </xf>
    <xf numFmtId="0" fontId="31" fillId="0" borderId="7" xfId="0" applyNumberFormat="1" applyFont="1" applyBorder="1" applyAlignment="1">
      <alignment horizontal="center" vertical="center" shrinkToFit="1"/>
    </xf>
    <xf numFmtId="0" fontId="31" fillId="0" borderId="8" xfId="0" applyNumberFormat="1" applyFont="1" applyBorder="1" applyAlignment="1">
      <alignment horizontal="center" vertical="center" shrinkToFit="1"/>
    </xf>
    <xf numFmtId="0" fontId="28" fillId="5" borderId="6" xfId="0" applyNumberFormat="1" applyFont="1" applyFill="1" applyBorder="1" applyAlignment="1">
      <alignment horizontal="left" vertical="center" shrinkToFit="1"/>
    </xf>
    <xf numFmtId="0" fontId="28" fillId="5" borderId="7" xfId="0" applyNumberFormat="1" applyFont="1" applyFill="1" applyBorder="1" applyAlignment="1">
      <alignment horizontal="left" vertical="center" shrinkToFit="1"/>
    </xf>
    <xf numFmtId="0" fontId="28" fillId="5" borderId="43" xfId="0" applyNumberFormat="1" applyFont="1" applyFill="1" applyBorder="1" applyAlignment="1">
      <alignment horizontal="left" vertical="center" shrinkToFit="1"/>
    </xf>
    <xf numFmtId="0" fontId="31" fillId="9" borderId="15" xfId="0" applyNumberFormat="1" applyFont="1" applyFill="1" applyBorder="1" applyAlignment="1">
      <alignment horizontal="center" vertical="center" shrinkToFit="1"/>
    </xf>
    <xf numFmtId="0" fontId="31" fillId="9" borderId="2" xfId="0" applyNumberFormat="1" applyFont="1" applyFill="1" applyBorder="1" applyAlignment="1">
      <alignment horizontal="center" vertical="center" shrinkToFit="1"/>
    </xf>
    <xf numFmtId="0" fontId="31" fillId="9" borderId="3" xfId="0" applyNumberFormat="1" applyFont="1" applyFill="1" applyBorder="1" applyAlignment="1">
      <alignment horizontal="center" vertical="center" shrinkToFit="1"/>
    </xf>
    <xf numFmtId="0" fontId="30" fillId="2" borderId="24" xfId="0" applyNumberFormat="1" applyFont="1" applyFill="1" applyBorder="1" applyAlignment="1">
      <alignment horizontal="center" vertical="center"/>
    </xf>
    <xf numFmtId="0" fontId="31" fillId="9" borderId="19" xfId="0" applyNumberFormat="1" applyFont="1" applyFill="1" applyBorder="1" applyAlignment="1">
      <alignment horizontal="center" vertical="center" shrinkToFit="1"/>
    </xf>
    <xf numFmtId="0" fontId="31" fillId="9" borderId="20" xfId="0" applyNumberFormat="1" applyFont="1" applyFill="1" applyBorder="1" applyAlignment="1">
      <alignment horizontal="center" vertical="center" shrinkToFit="1"/>
    </xf>
    <xf numFmtId="0" fontId="31" fillId="9" borderId="21" xfId="0" applyNumberFormat="1" applyFont="1" applyFill="1" applyBorder="1" applyAlignment="1">
      <alignment horizontal="center" vertical="center" shrinkToFit="1"/>
    </xf>
    <xf numFmtId="0" fontId="28" fillId="5" borderId="22" xfId="0" applyNumberFormat="1" applyFont="1" applyFill="1" applyBorder="1" applyAlignment="1">
      <alignment horizontal="left" vertical="center" shrinkToFit="1"/>
    </xf>
    <xf numFmtId="0" fontId="28" fillId="5" borderId="20" xfId="0" applyNumberFormat="1" applyFont="1" applyFill="1" applyBorder="1" applyAlignment="1">
      <alignment horizontal="left" vertical="center" shrinkToFit="1"/>
    </xf>
    <xf numFmtId="0" fontId="28" fillId="5" borderId="23" xfId="0" applyNumberFormat="1" applyFont="1" applyFill="1" applyBorder="1" applyAlignment="1">
      <alignment horizontal="left" vertical="center" shrinkToFit="1"/>
    </xf>
    <xf numFmtId="0" fontId="17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 shrinkToFit="1"/>
    </xf>
    <xf numFmtId="0" fontId="14" fillId="0" borderId="26" xfId="0" applyNumberFormat="1" applyFont="1" applyBorder="1" applyAlignment="1">
      <alignment horizontal="center" vertical="center" shrinkToFit="1"/>
    </xf>
    <xf numFmtId="0" fontId="14" fillId="0" borderId="27" xfId="0" applyNumberFormat="1" applyFont="1" applyBorder="1" applyAlignment="1">
      <alignment horizontal="center" vertical="center" shrinkToFit="1"/>
    </xf>
    <xf numFmtId="0" fontId="23" fillId="0" borderId="28" xfId="0" applyNumberFormat="1" applyFont="1" applyBorder="1" applyAlignment="1">
      <alignment horizontal="center" vertical="center"/>
    </xf>
    <xf numFmtId="0" fontId="23" fillId="0" borderId="24" xfId="0" applyNumberFormat="1" applyFont="1" applyBorder="1" applyAlignment="1">
      <alignment horizontal="center" vertical="center"/>
    </xf>
    <xf numFmtId="0" fontId="23" fillId="0" borderId="29" xfId="0" applyNumberFormat="1" applyFont="1" applyBorder="1" applyAlignment="1">
      <alignment horizontal="center" vertical="center"/>
    </xf>
    <xf numFmtId="0" fontId="23" fillId="0" borderId="30" xfId="0" applyNumberFormat="1" applyFont="1" applyBorder="1" applyAlignment="1">
      <alignment horizontal="center" vertical="center"/>
    </xf>
    <xf numFmtId="0" fontId="23" fillId="0" borderId="31" xfId="0" applyNumberFormat="1" applyFont="1" applyBorder="1" applyAlignment="1">
      <alignment horizontal="center" vertical="center"/>
    </xf>
    <xf numFmtId="0" fontId="23" fillId="0" borderId="32" xfId="0" applyNumberFormat="1" applyFont="1" applyBorder="1" applyAlignment="1">
      <alignment horizontal="center" vertical="center"/>
    </xf>
    <xf numFmtId="0" fontId="29" fillId="0" borderId="49" xfId="0" applyNumberFormat="1" applyFont="1" applyBorder="1" applyAlignment="1">
      <alignment horizontal="center" vertical="center"/>
    </xf>
    <xf numFmtId="0" fontId="29" fillId="0" borderId="50" xfId="0" applyNumberFormat="1" applyFont="1" applyBorder="1" applyAlignment="1">
      <alignment horizontal="center" vertical="center"/>
    </xf>
    <xf numFmtId="0" fontId="29" fillId="0" borderId="51" xfId="0" applyNumberFormat="1" applyFont="1" applyBorder="1" applyAlignment="1">
      <alignment horizontal="center" vertical="center"/>
    </xf>
    <xf numFmtId="0" fontId="22" fillId="0" borderId="36" xfId="0" applyNumberFormat="1" applyFont="1" applyBorder="1" applyAlignment="1">
      <alignment horizontal="center" vertical="center" textRotation="255" shrinkToFit="1"/>
    </xf>
    <xf numFmtId="0" fontId="22" fillId="0" borderId="38" xfId="0" applyNumberFormat="1" applyFont="1" applyBorder="1" applyAlignment="1">
      <alignment horizontal="center" vertical="center" textRotation="255" shrinkToFit="1"/>
    </xf>
    <xf numFmtId="0" fontId="22" fillId="0" borderId="56" xfId="0" applyNumberFormat="1" applyFont="1" applyBorder="1" applyAlignment="1">
      <alignment horizontal="center" vertical="center" textRotation="255" shrinkToFit="1"/>
    </xf>
    <xf numFmtId="0" fontId="22" fillId="0" borderId="57" xfId="0" applyNumberFormat="1" applyFont="1" applyBorder="1" applyAlignment="1">
      <alignment horizontal="center" vertical="center" textRotation="255" shrinkToFit="1"/>
    </xf>
    <xf numFmtId="0" fontId="22" fillId="0" borderId="52" xfId="0" applyNumberFormat="1" applyFont="1" applyBorder="1" applyAlignment="1">
      <alignment horizontal="center" vertical="center" textRotation="255" shrinkToFit="1"/>
    </xf>
    <xf numFmtId="0" fontId="22" fillId="0" borderId="54" xfId="0" applyNumberFormat="1" applyFont="1" applyBorder="1" applyAlignment="1">
      <alignment horizontal="center" vertical="center" textRotation="255" shrinkToFit="1"/>
    </xf>
    <xf numFmtId="0" fontId="22" fillId="0" borderId="37" xfId="0" applyNumberFormat="1" applyFont="1" applyBorder="1" applyAlignment="1">
      <alignment horizontal="center" vertical="center"/>
    </xf>
    <xf numFmtId="0" fontId="22" fillId="0" borderId="55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2" fillId="0" borderId="10" xfId="0" applyNumberFormat="1" applyFont="1" applyBorder="1" applyAlignment="1">
      <alignment horizontal="center" vertical="center"/>
    </xf>
    <xf numFmtId="0" fontId="22" fillId="0" borderId="7" xfId="0" applyNumberFormat="1" applyFont="1" applyBorder="1" applyAlignment="1">
      <alignment horizontal="center" vertical="center"/>
    </xf>
    <xf numFmtId="0" fontId="22" fillId="0" borderId="8" xfId="0" applyNumberFormat="1" applyFont="1" applyBorder="1" applyAlignment="1">
      <alignment horizontal="center" vertical="center"/>
    </xf>
    <xf numFmtId="0" fontId="23" fillId="0" borderId="45" xfId="0" applyNumberFormat="1" applyFont="1" applyBorder="1" applyAlignment="1">
      <alignment horizontal="center" vertical="center" shrinkToFit="1"/>
    </xf>
    <xf numFmtId="0" fontId="23" fillId="0" borderId="58" xfId="0" applyNumberFormat="1" applyFont="1" applyBorder="1" applyAlignment="1">
      <alignment horizontal="center" vertical="center" shrinkToFit="1"/>
    </xf>
    <xf numFmtId="0" fontId="23" fillId="0" borderId="4" xfId="0" applyNumberFormat="1" applyFont="1" applyBorder="1" applyAlignment="1">
      <alignment horizontal="distributed" vertical="center"/>
    </xf>
    <xf numFmtId="0" fontId="23" fillId="0" borderId="7" xfId="0" applyNumberFormat="1" applyFont="1" applyBorder="1" applyAlignment="1">
      <alignment horizontal="distributed" vertical="center"/>
    </xf>
    <xf numFmtId="0" fontId="14" fillId="0" borderId="4" xfId="0" applyNumberFormat="1" applyFont="1" applyBorder="1" applyAlignment="1">
      <alignment horizontal="distributed" vertical="center" wrapText="1"/>
    </xf>
    <xf numFmtId="0" fontId="14" fillId="0" borderId="4" xfId="0" applyNumberFormat="1" applyFont="1" applyBorder="1" applyAlignment="1">
      <alignment horizontal="distributed" vertical="center"/>
    </xf>
    <xf numFmtId="0" fontId="14" fillId="0" borderId="7" xfId="0" applyNumberFormat="1" applyFont="1" applyBorder="1" applyAlignment="1">
      <alignment horizontal="distributed" vertical="center"/>
    </xf>
    <xf numFmtId="0" fontId="23" fillId="0" borderId="59" xfId="0" applyNumberFormat="1" applyFont="1" applyBorder="1" applyAlignment="1">
      <alignment horizontal="center" vertical="center" shrinkToFit="1"/>
    </xf>
    <xf numFmtId="0" fontId="21" fillId="0" borderId="4" xfId="0" quotePrefix="1" applyNumberFormat="1" applyFont="1" applyBorder="1" applyAlignment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0" fontId="21" fillId="0" borderId="0" xfId="0" applyNumberFormat="1" applyFont="1" applyBorder="1" applyAlignment="1">
      <alignment horizontal="center" vertical="center"/>
    </xf>
    <xf numFmtId="0" fontId="21" fillId="0" borderId="10" xfId="0" applyNumberFormat="1" applyFont="1" applyBorder="1" applyAlignment="1">
      <alignment horizontal="center" vertical="center"/>
    </xf>
    <xf numFmtId="0" fontId="21" fillId="0" borderId="7" xfId="0" applyNumberFormat="1" applyFont="1" applyBorder="1" applyAlignment="1">
      <alignment horizontal="center" vertical="center"/>
    </xf>
    <xf numFmtId="0" fontId="21" fillId="0" borderId="8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0" fontId="14" fillId="0" borderId="8" xfId="0" applyNumberFormat="1" applyFont="1" applyBorder="1" applyAlignment="1">
      <alignment horizontal="center" vertical="center"/>
    </xf>
    <xf numFmtId="0" fontId="14" fillId="0" borderId="45" xfId="0" applyNumberFormat="1" applyFont="1" applyBorder="1" applyAlignment="1">
      <alignment horizontal="left" vertical="center" shrinkToFit="1"/>
    </xf>
    <xf numFmtId="0" fontId="14" fillId="0" borderId="58" xfId="0" applyNumberFormat="1" applyFont="1" applyBorder="1" applyAlignment="1">
      <alignment horizontal="left" vertical="center" shrinkToFit="1"/>
    </xf>
    <xf numFmtId="0" fontId="23" fillId="0" borderId="11" xfId="0" applyNumberFormat="1" applyFont="1" applyBorder="1" applyAlignment="1">
      <alignment horizontal="center"/>
    </xf>
    <xf numFmtId="0" fontId="23" fillId="0" borderId="4" xfId="0" applyNumberFormat="1" applyFont="1" applyBorder="1" applyAlignment="1">
      <alignment horizontal="center"/>
    </xf>
    <xf numFmtId="0" fontId="23" fillId="0" borderId="48" xfId="0" applyNumberFormat="1" applyFont="1" applyBorder="1" applyAlignment="1">
      <alignment horizontal="center"/>
    </xf>
    <xf numFmtId="0" fontId="23" fillId="0" borderId="9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0" fontId="23" fillId="0" borderId="57" xfId="0" applyNumberFormat="1" applyFont="1" applyBorder="1" applyAlignment="1">
      <alignment horizontal="center"/>
    </xf>
    <xf numFmtId="0" fontId="21" fillId="0" borderId="40" xfId="0" applyNumberFormat="1" applyFont="1" applyBorder="1" applyAlignment="1">
      <alignment horizontal="left" vertical="center" shrinkToFit="1"/>
    </xf>
    <xf numFmtId="0" fontId="21" fillId="0" borderId="59" xfId="0" applyNumberFormat="1" applyFont="1" applyBorder="1" applyAlignment="1">
      <alignment horizontal="left" vertical="center" shrinkToFit="1"/>
    </xf>
    <xf numFmtId="0" fontId="14" fillId="0" borderId="9" xfId="0" applyNumberFormat="1" applyFont="1" applyBorder="1" applyAlignment="1">
      <alignment horizontal="center" vertical="center"/>
    </xf>
    <xf numFmtId="0" fontId="14" fillId="0" borderId="10" xfId="0" applyNumberFormat="1" applyFont="1" applyBorder="1" applyAlignment="1">
      <alignment horizontal="center" vertical="center"/>
    </xf>
    <xf numFmtId="0" fontId="23" fillId="0" borderId="9" xfId="0" applyNumberFormat="1" applyFont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 vertical="center"/>
    </xf>
    <xf numFmtId="0" fontId="23" fillId="0" borderId="57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3" fillId="0" borderId="7" xfId="0" applyNumberFormat="1" applyFont="1" applyBorder="1" applyAlignment="1">
      <alignment horizontal="center" vertical="center"/>
    </xf>
    <xf numFmtId="0" fontId="23" fillId="0" borderId="43" xfId="0" applyNumberFormat="1" applyFont="1" applyBorder="1" applyAlignment="1">
      <alignment horizontal="center" vertical="center"/>
    </xf>
    <xf numFmtId="0" fontId="23" fillId="0" borderId="65" xfId="0" applyNumberFormat="1" applyFont="1" applyBorder="1" applyAlignment="1">
      <alignment horizontal="center" vertical="center"/>
    </xf>
    <xf numFmtId="0" fontId="23" fillId="0" borderId="53" xfId="0" applyNumberFormat="1" applyFont="1" applyBorder="1" applyAlignment="1">
      <alignment horizontal="center" vertical="center"/>
    </xf>
    <xf numFmtId="0" fontId="23" fillId="0" borderId="54" xfId="0" applyNumberFormat="1" applyFont="1" applyBorder="1" applyAlignment="1">
      <alignment horizontal="center" vertical="center"/>
    </xf>
    <xf numFmtId="0" fontId="21" fillId="0" borderId="63" xfId="0" applyNumberFormat="1" applyFont="1" applyBorder="1" applyAlignment="1">
      <alignment horizontal="left" vertical="center" shrinkToFit="1"/>
    </xf>
    <xf numFmtId="0" fontId="21" fillId="0" borderId="64" xfId="0" applyNumberFormat="1" applyFont="1" applyBorder="1" applyAlignment="1">
      <alignment horizontal="left" vertical="center" shrinkToFit="1"/>
    </xf>
    <xf numFmtId="0" fontId="23" fillId="0" borderId="0" xfId="0" applyNumberFormat="1" applyFont="1" applyBorder="1" applyAlignment="1">
      <alignment horizontal="left" vertical="center" shrinkToFit="1"/>
    </xf>
    <xf numFmtId="49" fontId="21" fillId="0" borderId="0" xfId="0" applyNumberFormat="1" applyFont="1" applyBorder="1" applyAlignment="1">
      <alignment horizontal="left" vertical="center"/>
    </xf>
    <xf numFmtId="0" fontId="21" fillId="0" borderId="0" xfId="0" applyNumberFormat="1" applyFont="1" applyBorder="1" applyAlignment="1">
      <alignment horizontal="left" vertical="center"/>
    </xf>
    <xf numFmtId="0" fontId="15" fillId="0" borderId="0" xfId="0" applyNumberFormat="1" applyFont="1" applyAlignment="1">
      <alignment horizontal="left" vertical="top" wrapText="1"/>
    </xf>
    <xf numFmtId="0" fontId="14" fillId="0" borderId="0" xfId="0" applyNumberFormat="1" applyFont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left" vertical="center"/>
    </xf>
    <xf numFmtId="0" fontId="15" fillId="0" borderId="0" xfId="0" applyNumberFormat="1" applyFont="1" applyAlignment="1">
      <alignment horizontal="left" vertical="center"/>
    </xf>
    <xf numFmtId="0" fontId="14" fillId="0" borderId="60" xfId="0" applyNumberFormat="1" applyFont="1" applyBorder="1" applyAlignment="1">
      <alignment horizontal="center" vertical="center"/>
    </xf>
    <xf numFmtId="0" fontId="14" fillId="0" borderId="45" xfId="0" applyNumberFormat="1" applyFont="1" applyBorder="1" applyAlignment="1">
      <alignment horizontal="center" vertical="center"/>
    </xf>
    <xf numFmtId="0" fontId="14" fillId="0" borderId="58" xfId="0" applyNumberFormat="1" applyFont="1" applyBorder="1" applyAlignment="1">
      <alignment horizontal="center" vertical="center"/>
    </xf>
    <xf numFmtId="0" fontId="24" fillId="0" borderId="61" xfId="0" applyNumberFormat="1" applyFont="1" applyBorder="1" applyAlignment="1" applyProtection="1">
      <alignment horizontal="center" vertical="center" shrinkToFit="1"/>
      <protection locked="0"/>
    </xf>
    <xf numFmtId="0" fontId="24" fillId="0" borderId="40" xfId="0" applyNumberFormat="1" applyFont="1" applyBorder="1" applyAlignment="1" applyProtection="1">
      <alignment horizontal="center" vertical="center" shrinkToFit="1"/>
      <protection locked="0"/>
    </xf>
    <xf numFmtId="0" fontId="24" fillId="0" borderId="59" xfId="0" applyNumberFormat="1" applyFont="1" applyBorder="1" applyAlignment="1" applyProtection="1">
      <alignment horizontal="center" vertical="center" shrinkToFit="1"/>
      <protection locked="0"/>
    </xf>
    <xf numFmtId="0" fontId="14" fillId="0" borderId="53" xfId="0" applyNumberFormat="1" applyFont="1" applyBorder="1" applyAlignment="1">
      <alignment horizontal="right" vertical="center"/>
    </xf>
    <xf numFmtId="0" fontId="14" fillId="0" borderId="53" xfId="0" applyNumberFormat="1" applyFont="1" applyBorder="1" applyAlignment="1">
      <alignment horizontal="center" vertical="center"/>
    </xf>
    <xf numFmtId="0" fontId="21" fillId="0" borderId="53" xfId="0" applyNumberFormat="1" applyFont="1" applyBorder="1" applyAlignment="1">
      <alignment horizontal="center" vertical="center"/>
    </xf>
    <xf numFmtId="0" fontId="24" fillId="0" borderId="0" xfId="0" applyNumberFormat="1" applyFont="1" applyBorder="1" applyAlignment="1" applyProtection="1">
      <alignment horizontal="left" vertical="center"/>
      <protection locked="0"/>
    </xf>
    <xf numFmtId="0" fontId="14" fillId="0" borderId="0" xfId="0" applyNumberFormat="1" applyFont="1" applyBorder="1" applyAlignment="1">
      <alignment horizontal="center" vertical="center" wrapText="1"/>
    </xf>
    <xf numFmtId="0" fontId="14" fillId="0" borderId="12" xfId="0" applyNumberFormat="1" applyFont="1" applyBorder="1" applyAlignment="1">
      <alignment horizontal="distributed" vertical="center"/>
    </xf>
    <xf numFmtId="0" fontId="14" fillId="0" borderId="13" xfId="0" applyNumberFormat="1" applyFont="1" applyBorder="1" applyAlignment="1">
      <alignment horizontal="distributed" vertical="center"/>
    </xf>
    <xf numFmtId="0" fontId="14" fillId="0" borderId="17" xfId="0" applyNumberFormat="1" applyFont="1" applyBorder="1" applyAlignment="1">
      <alignment horizontal="distributed" vertical="center"/>
    </xf>
    <xf numFmtId="0" fontId="28" fillId="0" borderId="0" xfId="0" applyNumberFormat="1" applyFont="1" applyBorder="1" applyAlignment="1">
      <alignment horizontal="left" vertical="center" wrapText="1"/>
    </xf>
    <xf numFmtId="0" fontId="28" fillId="0" borderId="57" xfId="0" applyNumberFormat="1" applyFont="1" applyBorder="1" applyAlignment="1">
      <alignment horizontal="left" vertical="center" wrapText="1"/>
    </xf>
    <xf numFmtId="0" fontId="28" fillId="0" borderId="53" xfId="0" applyNumberFormat="1" applyFont="1" applyBorder="1" applyAlignment="1">
      <alignment horizontal="left" vertical="center" wrapText="1"/>
    </xf>
    <xf numFmtId="0" fontId="28" fillId="0" borderId="54" xfId="0" applyNumberFormat="1" applyFont="1" applyBorder="1" applyAlignment="1">
      <alignment horizontal="left" vertical="center" wrapText="1"/>
    </xf>
    <xf numFmtId="0" fontId="21" fillId="0" borderId="57" xfId="0" applyNumberFormat="1" applyFont="1" applyBorder="1" applyAlignment="1">
      <alignment horizontal="left" vertical="center"/>
    </xf>
    <xf numFmtId="0" fontId="19" fillId="0" borderId="47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horizontal="center" vertical="center"/>
    </xf>
    <xf numFmtId="0" fontId="19" fillId="0" borderId="48" xfId="0" applyNumberFormat="1" applyFont="1" applyBorder="1" applyAlignment="1">
      <alignment horizontal="center" vertical="center"/>
    </xf>
    <xf numFmtId="0" fontId="19" fillId="0" borderId="52" xfId="0" applyNumberFormat="1" applyFont="1" applyBorder="1" applyAlignment="1">
      <alignment horizontal="center" vertical="center"/>
    </xf>
    <xf numFmtId="0" fontId="19" fillId="0" borderId="53" xfId="0" applyNumberFormat="1" applyFont="1" applyBorder="1" applyAlignment="1">
      <alignment horizontal="center" vertical="center"/>
    </xf>
    <xf numFmtId="0" fontId="19" fillId="0" borderId="54" xfId="0" applyNumberFormat="1" applyFont="1" applyBorder="1" applyAlignment="1">
      <alignment horizontal="center" vertical="center"/>
    </xf>
    <xf numFmtId="58" fontId="21" fillId="0" borderId="4" xfId="0" applyNumberFormat="1" applyFont="1" applyBorder="1" applyAlignment="1">
      <alignment horizontal="center" vertical="center"/>
    </xf>
    <xf numFmtId="58" fontId="21" fillId="0" borderId="5" xfId="0" applyNumberFormat="1" applyFont="1" applyBorder="1" applyAlignment="1">
      <alignment horizontal="center" vertical="center"/>
    </xf>
    <xf numFmtId="58" fontId="21" fillId="0" borderId="0" xfId="0" applyNumberFormat="1" applyFont="1" applyBorder="1" applyAlignment="1">
      <alignment horizontal="center" vertical="center"/>
    </xf>
    <xf numFmtId="58" fontId="21" fillId="0" borderId="10" xfId="0" applyNumberFormat="1" applyFont="1" applyBorder="1" applyAlignment="1">
      <alignment horizontal="center" vertical="center"/>
    </xf>
    <xf numFmtId="58" fontId="21" fillId="0" borderId="7" xfId="0" applyNumberFormat="1" applyFont="1" applyBorder="1" applyAlignment="1">
      <alignment horizontal="center" vertical="center"/>
    </xf>
    <xf numFmtId="58" fontId="21" fillId="0" borderId="8" xfId="0" applyNumberFormat="1" applyFont="1" applyBorder="1" applyAlignment="1">
      <alignment horizontal="center" vertical="center"/>
    </xf>
    <xf numFmtId="58" fontId="21" fillId="0" borderId="53" xfId="0" applyNumberFormat="1" applyFont="1" applyBorder="1" applyAlignment="1">
      <alignment horizontal="center" vertical="center"/>
    </xf>
    <xf numFmtId="58" fontId="21" fillId="0" borderId="66" xfId="0" applyNumberFormat="1" applyFont="1" applyBorder="1" applyAlignment="1">
      <alignment horizontal="center" vertical="center"/>
    </xf>
    <xf numFmtId="0" fontId="14" fillId="0" borderId="67" xfId="0" applyNumberFormat="1" applyFont="1" applyBorder="1" applyAlignment="1">
      <alignment vertical="center" shrinkToFit="1"/>
    </xf>
    <xf numFmtId="0" fontId="14" fillId="0" borderId="68" xfId="0" applyNumberFormat="1" applyFont="1" applyBorder="1" applyAlignment="1">
      <alignment horizontal="left" vertical="center" shrinkToFit="1"/>
    </xf>
    <xf numFmtId="0" fontId="14" fillId="0" borderId="69" xfId="0" applyNumberFormat="1" applyFont="1" applyBorder="1" applyAlignment="1">
      <alignment horizontal="left" vertical="center" shrinkToFit="1"/>
    </xf>
    <xf numFmtId="0" fontId="14" fillId="0" borderId="70" xfId="0" applyNumberFormat="1" applyFont="1" applyBorder="1" applyAlignment="1">
      <alignment horizontal="center" vertical="center"/>
    </xf>
    <xf numFmtId="0" fontId="14" fillId="0" borderId="71" xfId="0" applyNumberFormat="1" applyFont="1" applyBorder="1" applyAlignment="1">
      <alignment horizontal="center" vertical="center"/>
    </xf>
    <xf numFmtId="0" fontId="14" fillId="0" borderId="72" xfId="0" applyNumberFormat="1" applyFont="1" applyBorder="1" applyAlignment="1">
      <alignment vertical="center" shrinkToFit="1"/>
    </xf>
    <xf numFmtId="0" fontId="21" fillId="0" borderId="73" xfId="0" applyNumberFormat="1" applyFont="1" applyBorder="1" applyAlignment="1">
      <alignment horizontal="left" vertical="center" shrinkToFit="1"/>
    </xf>
    <xf numFmtId="0" fontId="21" fillId="0" borderId="74" xfId="0" applyNumberFormat="1" applyFont="1" applyBorder="1" applyAlignment="1">
      <alignment horizontal="left" vertical="center" shrinkToFit="1"/>
    </xf>
    <xf numFmtId="0" fontId="14" fillId="0" borderId="70" xfId="0" applyNumberFormat="1" applyFont="1" applyBorder="1" applyAlignment="1">
      <alignment vertical="center"/>
    </xf>
    <xf numFmtId="58" fontId="21" fillId="0" borderId="75" xfId="0" applyNumberFormat="1" applyFont="1" applyBorder="1" applyAlignment="1">
      <alignment horizontal="center" vertical="center"/>
    </xf>
    <xf numFmtId="58" fontId="21" fillId="0" borderId="71" xfId="0" applyNumberFormat="1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61059</xdr:colOff>
      <xdr:row>25</xdr:row>
      <xdr:rowOff>61060</xdr:rowOff>
    </xdr:from>
    <xdr:to>
      <xdr:col>37</xdr:col>
      <xdr:colOff>158751</xdr:colOff>
      <xdr:row>26</xdr:row>
      <xdr:rowOff>48848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618655" y="5922598"/>
          <a:ext cx="879231" cy="256442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158751</xdr:colOff>
      <xdr:row>29</xdr:row>
      <xdr:rowOff>61057</xdr:rowOff>
    </xdr:from>
    <xdr:to>
      <xdr:col>43</xdr:col>
      <xdr:colOff>61059</xdr:colOff>
      <xdr:row>30</xdr:row>
      <xdr:rowOff>61056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693270" y="6826249"/>
          <a:ext cx="879231" cy="256442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49</xdr:col>
      <xdr:colOff>0</xdr:colOff>
      <xdr:row>33</xdr:row>
      <xdr:rowOff>0</xdr:rowOff>
    </xdr:from>
    <xdr:to>
      <xdr:col>53</xdr:col>
      <xdr:colOff>97693</xdr:colOff>
      <xdr:row>34</xdr:row>
      <xdr:rowOff>0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9683750" y="7620000"/>
          <a:ext cx="879231" cy="256442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</row>
        <row r="4">
          <cell r="C4" t="str">
            <v>Microsoft Excel2010-97/03 &amp; IME/ATOK</v>
          </cell>
          <cell r="G4" t="str">
            <v>愛称：つーるﾎﾞｯｸｽ　Ver18 Win7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42654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F8" t="str">
            <v>所長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K35" t="str">
            <v>内線</v>
          </cell>
          <cell r="L35" t="str">
            <v>5214，5215，5216</v>
          </cell>
        </row>
        <row r="36">
          <cell r="I36" t="str">
            <v>年金給付係</v>
          </cell>
          <cell r="K36" t="str">
            <v>内線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  <row r="107">
          <cell r="B107">
            <v>102</v>
          </cell>
        </row>
        <row r="108">
          <cell r="B108">
            <v>103</v>
          </cell>
          <cell r="C108" t="str">
            <v>臨町職</v>
          </cell>
          <cell r="G108" t="str">
            <v>司書補</v>
          </cell>
          <cell r="H108" t="str">
            <v>島　里美</v>
          </cell>
          <cell r="I108" t="str">
            <v>臨時退職</v>
          </cell>
          <cell r="J108" t="str">
            <v>大島郡天城町</v>
          </cell>
          <cell r="N108" t="str">
            <v>892-0806</v>
          </cell>
          <cell r="O108" t="str">
            <v>0997</v>
          </cell>
          <cell r="P108">
            <v>247</v>
          </cell>
          <cell r="Q108" t="str">
            <v>0287</v>
          </cell>
          <cell r="R108" t="str">
            <v>司書補</v>
          </cell>
          <cell r="AF108">
            <v>360228</v>
          </cell>
          <cell r="AK108">
            <v>37712</v>
          </cell>
        </row>
        <row r="109">
          <cell r="B109">
            <v>104</v>
          </cell>
          <cell r="C109">
            <v>1</v>
          </cell>
          <cell r="D109" t="str">
            <v>0</v>
          </cell>
          <cell r="E109" t="str">
            <v>4-</v>
          </cell>
          <cell r="F109">
            <v>62</v>
          </cell>
          <cell r="G109" t="str">
            <v>校長</v>
          </cell>
          <cell r="H109" t="str">
            <v>西　繁夫</v>
          </cell>
          <cell r="I109" t="str">
            <v>退職</v>
          </cell>
          <cell r="J109" t="str">
            <v>大島郡天城町松原</v>
          </cell>
          <cell r="K109" t="str">
            <v>1455</v>
          </cell>
          <cell r="L109" t="str">
            <v>松原</v>
          </cell>
          <cell r="M109">
            <v>442178</v>
          </cell>
          <cell r="N109" t="str">
            <v>891-7602</v>
          </cell>
          <cell r="O109" t="str">
            <v>0997</v>
          </cell>
          <cell r="P109" t="str">
            <v>85</v>
          </cell>
          <cell r="Q109" t="str">
            <v>4916</v>
          </cell>
          <cell r="R109" t="str">
            <v>管理</v>
          </cell>
          <cell r="Y109" t="str">
            <v>070442178</v>
          </cell>
          <cell r="Z109" t="str">
            <v>鹿児島銀行</v>
          </cell>
          <cell r="AA109" t="str">
            <v>大島</v>
          </cell>
          <cell r="AB109">
            <v>1192223</v>
          </cell>
          <cell r="AC109" t="str">
            <v>配子=24500</v>
          </cell>
          <cell r="AD109" t="str">
            <v>非該当</v>
          </cell>
          <cell r="AE109" t="str">
            <v>公舎16000</v>
          </cell>
          <cell r="AF109">
            <v>201026</v>
          </cell>
          <cell r="AH109">
            <v>495586</v>
          </cell>
          <cell r="AK109">
            <v>37347</v>
          </cell>
          <cell r="AV109" t="str">
            <v>鹿児島銀行</v>
          </cell>
          <cell r="AW109" t="str">
            <v>奄美大島信用金庫</v>
          </cell>
          <cell r="AX109">
            <v>222997</v>
          </cell>
          <cell r="BB109">
            <v>29526</v>
          </cell>
          <cell r="BC109">
            <v>505700</v>
          </cell>
        </row>
        <row r="110">
          <cell r="B110">
            <v>105</v>
          </cell>
          <cell r="C110">
            <v>1</v>
          </cell>
          <cell r="D110" t="str">
            <v>0</v>
          </cell>
          <cell r="E110" t="str">
            <v>2-</v>
          </cell>
          <cell r="F110">
            <v>29</v>
          </cell>
          <cell r="G110" t="str">
            <v>養護教諭</v>
          </cell>
          <cell r="H110" t="str">
            <v>上園　真理子</v>
          </cell>
          <cell r="I110" t="str">
            <v>肝）宮田小</v>
          </cell>
          <cell r="J110" t="str">
            <v>大島郡天城町浅間</v>
          </cell>
          <cell r="K110" t="str">
            <v>306-5</v>
          </cell>
          <cell r="L110" t="str">
            <v>徳之島空港</v>
          </cell>
          <cell r="M110">
            <v>561690</v>
          </cell>
          <cell r="N110" t="str">
            <v>891-7605</v>
          </cell>
          <cell r="O110" t="str">
            <v>0997</v>
          </cell>
          <cell r="P110" t="str">
            <v>85</v>
          </cell>
          <cell r="Q110" t="str">
            <v>3127</v>
          </cell>
          <cell r="R110" t="str">
            <v>養教</v>
          </cell>
          <cell r="Y110" t="str">
            <v>070561690</v>
          </cell>
          <cell r="Z110" t="str">
            <v>鹿児島銀行</v>
          </cell>
          <cell r="AA110" t="str">
            <v>鹿屋</v>
          </cell>
          <cell r="AB110">
            <v>102014</v>
          </cell>
          <cell r="AD110" t="str">
            <v>2.2K=2300</v>
          </cell>
          <cell r="AE110" t="str">
            <v>公舎14000</v>
          </cell>
          <cell r="AF110">
            <v>340705</v>
          </cell>
          <cell r="AH110">
            <v>426462</v>
          </cell>
          <cell r="AK110">
            <v>37712</v>
          </cell>
          <cell r="AV110" t="str">
            <v>鹿児島銀行</v>
          </cell>
          <cell r="AW110" t="str">
            <v>鹿屋</v>
          </cell>
          <cell r="AX110">
            <v>102014</v>
          </cell>
          <cell r="BB110">
            <v>24198</v>
          </cell>
          <cell r="BC110">
            <v>418100</v>
          </cell>
        </row>
        <row r="111">
          <cell r="B111">
            <v>106</v>
          </cell>
          <cell r="C111">
            <v>1</v>
          </cell>
          <cell r="D111" t="str">
            <v>0</v>
          </cell>
          <cell r="E111" t="str">
            <v>2-</v>
          </cell>
          <cell r="F111">
            <v>13</v>
          </cell>
          <cell r="G111" t="str">
            <v>教諭</v>
          </cell>
          <cell r="H111" t="str">
            <v>藤谷　祐一郎</v>
          </cell>
          <cell r="I111" t="str">
            <v>川）川内小</v>
          </cell>
          <cell r="J111" t="str">
            <v>大島郡天城町岡前</v>
          </cell>
          <cell r="K111" t="str">
            <v>1904</v>
          </cell>
          <cell r="L111" t="str">
            <v>徳之島空港</v>
          </cell>
          <cell r="M111">
            <v>720607</v>
          </cell>
          <cell r="N111" t="str">
            <v>891-7603</v>
          </cell>
          <cell r="O111" t="str">
            <v>0997</v>
          </cell>
          <cell r="P111" t="str">
            <v>85</v>
          </cell>
          <cell r="Q111" t="str">
            <v>5282</v>
          </cell>
          <cell r="R111" t="str">
            <v>5年</v>
          </cell>
          <cell r="W111">
            <v>0</v>
          </cell>
          <cell r="X111">
            <v>0</v>
          </cell>
          <cell r="Y111" t="str">
            <v>070720607</v>
          </cell>
          <cell r="Z111" t="str">
            <v>鹿児島銀行</v>
          </cell>
          <cell r="AA111" t="str">
            <v>紫原</v>
          </cell>
          <cell r="AB111">
            <v>506478</v>
          </cell>
          <cell r="AC111" t="str">
            <v>配子2=25500</v>
          </cell>
          <cell r="AD111" t="str">
            <v>非該当</v>
          </cell>
          <cell r="AE111" t="str">
            <v>公舎12000</v>
          </cell>
          <cell r="AF111">
            <v>500424</v>
          </cell>
          <cell r="AH111">
            <v>271218</v>
          </cell>
          <cell r="AK111">
            <v>37712</v>
          </cell>
          <cell r="AL111">
            <v>38559</v>
          </cell>
          <cell r="AM111">
            <v>38551</v>
          </cell>
          <cell r="AN111">
            <v>38504</v>
          </cell>
          <cell r="AO111">
            <v>38607</v>
          </cell>
          <cell r="AP111">
            <v>38608</v>
          </cell>
          <cell r="AQ111">
            <v>38915</v>
          </cell>
          <cell r="AR111">
            <v>38808</v>
          </cell>
          <cell r="AT111" t="str">
            <v>藤谷好南</v>
          </cell>
          <cell r="AU111" t="str">
            <v>子(長女)</v>
          </cell>
          <cell r="AV111" t="str">
            <v>鹿児島銀行</v>
          </cell>
          <cell r="AW111" t="str">
            <v>紫原</v>
          </cell>
          <cell r="AX111">
            <v>506478</v>
          </cell>
          <cell r="AY111" t="str">
            <v>郵便局</v>
          </cell>
          <cell r="AZ111" t="str">
            <v>１５１７０</v>
          </cell>
          <cell r="BA111" t="str">
            <v>６８０６０１１</v>
          </cell>
          <cell r="BB111">
            <v>29312</v>
          </cell>
          <cell r="BC111">
            <v>265900</v>
          </cell>
        </row>
        <row r="112">
          <cell r="B112">
            <v>107</v>
          </cell>
          <cell r="C112">
            <v>1</v>
          </cell>
          <cell r="D112" t="str">
            <v>0</v>
          </cell>
          <cell r="E112" t="str">
            <v>1-</v>
          </cell>
          <cell r="F112">
            <v>4</v>
          </cell>
          <cell r="G112" t="str">
            <v>講師</v>
          </cell>
          <cell r="H112" t="str">
            <v>中田江利香</v>
          </cell>
          <cell r="I112" t="str">
            <v>期付退職</v>
          </cell>
          <cell r="J112" t="str">
            <v>大島郡大和村大棚</v>
          </cell>
          <cell r="K112" t="str">
            <v>59</v>
          </cell>
          <cell r="M112">
            <v>841897</v>
          </cell>
          <cell r="N112" t="str">
            <v>891-7603</v>
          </cell>
          <cell r="O112" t="str">
            <v>0997</v>
          </cell>
          <cell r="P112" t="str">
            <v>57</v>
          </cell>
          <cell r="Q112" t="str">
            <v>2300</v>
          </cell>
          <cell r="R112" t="str">
            <v>4年代</v>
          </cell>
          <cell r="Y112" t="str">
            <v>070841897</v>
          </cell>
          <cell r="Z112" t="str">
            <v>鹿児島銀行</v>
          </cell>
          <cell r="AA112" t="str">
            <v>徳之島</v>
          </cell>
          <cell r="AB112">
            <v>796398</v>
          </cell>
          <cell r="AD112" t="str">
            <v>非該当</v>
          </cell>
          <cell r="AE112" t="str">
            <v>公舎6500</v>
          </cell>
          <cell r="AF112">
            <v>581127</v>
          </cell>
          <cell r="AG112">
            <v>37347</v>
          </cell>
          <cell r="AH112">
            <v>163506</v>
          </cell>
          <cell r="AK112">
            <v>38504</v>
          </cell>
          <cell r="AL112" t="str">
            <v>西村教諭代替</v>
          </cell>
          <cell r="AV112" t="str">
            <v>鹿児島銀行</v>
          </cell>
          <cell r="AW112" t="str">
            <v>徳之島</v>
          </cell>
          <cell r="AX112">
            <v>796398</v>
          </cell>
          <cell r="BB112">
            <v>36251</v>
          </cell>
          <cell r="BC112">
            <v>160300</v>
          </cell>
        </row>
        <row r="113">
          <cell r="B113">
            <v>108</v>
          </cell>
          <cell r="C113">
            <v>1</v>
          </cell>
          <cell r="D113" t="str">
            <v>0</v>
          </cell>
          <cell r="E113" t="str">
            <v>3-</v>
          </cell>
          <cell r="F113">
            <v>16</v>
          </cell>
          <cell r="G113" t="str">
            <v>教頭</v>
          </cell>
          <cell r="H113" t="str">
            <v>久留　和秀</v>
          </cell>
          <cell r="I113" t="str">
            <v>肝)竹之浦小</v>
          </cell>
          <cell r="J113" t="str">
            <v>大島郡天城町与名間</v>
          </cell>
          <cell r="K113" t="str">
            <v>940</v>
          </cell>
          <cell r="L113" t="str">
            <v>与名間</v>
          </cell>
          <cell r="M113">
            <v>612979</v>
          </cell>
          <cell r="O113" t="str">
            <v>0997</v>
          </cell>
          <cell r="P113" t="str">
            <v>85</v>
          </cell>
          <cell r="Q113" t="str">
            <v>3133</v>
          </cell>
          <cell r="R113" t="str">
            <v>管理</v>
          </cell>
          <cell r="W113">
            <v>0</v>
          </cell>
          <cell r="X113">
            <v>0</v>
          </cell>
          <cell r="Y113" t="str">
            <v>070612979</v>
          </cell>
          <cell r="Z113" t="str">
            <v>鹿児島銀行</v>
          </cell>
          <cell r="AA113" t="str">
            <v>えい</v>
          </cell>
          <cell r="AB113">
            <v>622711</v>
          </cell>
          <cell r="AC113" t="str">
            <v>配子2=25500</v>
          </cell>
          <cell r="AD113" t="str">
            <v>非該当</v>
          </cell>
          <cell r="AE113" t="str">
            <v>公舎16000</v>
          </cell>
          <cell r="AF113">
            <v>381116</v>
          </cell>
          <cell r="AG113">
            <v>38718</v>
          </cell>
          <cell r="AH113">
            <v>422674</v>
          </cell>
          <cell r="AK113">
            <v>37712</v>
          </cell>
          <cell r="AV113" t="str">
            <v>鹿児島銀行</v>
          </cell>
          <cell r="AW113" t="str">
            <v>えい</v>
          </cell>
          <cell r="AX113">
            <v>622711</v>
          </cell>
          <cell r="AY113" t="str">
            <v>郵便局</v>
          </cell>
          <cell r="AZ113" t="str">
            <v>１７８４０</v>
          </cell>
          <cell r="BA113" t="str">
            <v>２３６４１００１</v>
          </cell>
          <cell r="BB113">
            <v>38504</v>
          </cell>
          <cell r="BC113">
            <v>429900</v>
          </cell>
        </row>
        <row r="114">
          <cell r="B114">
            <v>109</v>
          </cell>
          <cell r="C114">
            <v>1</v>
          </cell>
          <cell r="D114" t="str">
            <v>0</v>
          </cell>
          <cell r="E114" t="str">
            <v>2-</v>
          </cell>
          <cell r="F114">
            <v>149</v>
          </cell>
          <cell r="G114" t="str">
            <v>教諭</v>
          </cell>
          <cell r="H114" t="str">
            <v>高野　ヒデ子</v>
          </cell>
          <cell r="I114" t="str">
            <v>退職</v>
          </cell>
          <cell r="J114" t="str">
            <v>大島郡天城町兼久</v>
          </cell>
          <cell r="K114" t="str">
            <v>1054</v>
          </cell>
          <cell r="L114" t="str">
            <v>平土野</v>
          </cell>
          <cell r="M114">
            <v>383741</v>
          </cell>
          <cell r="N114" t="str">
            <v>891-7621</v>
          </cell>
          <cell r="O114" t="str">
            <v>0997</v>
          </cell>
          <cell r="P114" t="str">
            <v>85</v>
          </cell>
          <cell r="Q114" t="str">
            <v>3029</v>
          </cell>
          <cell r="R114" t="str">
            <v>ひまわり</v>
          </cell>
          <cell r="W114">
            <v>0</v>
          </cell>
          <cell r="X114">
            <v>0</v>
          </cell>
          <cell r="Y114" t="str">
            <v>070383741</v>
          </cell>
          <cell r="Z114" t="str">
            <v>鹿児島銀行</v>
          </cell>
          <cell r="AA114" t="str">
            <v>徳之島</v>
          </cell>
          <cell r="AB114">
            <v>829794</v>
          </cell>
          <cell r="AD114" t="str">
            <v>７.5K車=6700</v>
          </cell>
          <cell r="AE114" t="str">
            <v>自宅=3000</v>
          </cell>
          <cell r="AF114">
            <v>210527</v>
          </cell>
          <cell r="AG114">
            <v>38534</v>
          </cell>
          <cell r="AH114">
            <v>487304</v>
          </cell>
          <cell r="AK114">
            <v>37712</v>
          </cell>
          <cell r="AN114" t="str">
            <v/>
          </cell>
          <cell r="AO114" t="str">
            <v/>
          </cell>
          <cell r="AP114" t="str">
            <v/>
          </cell>
          <cell r="AQ114" t="str">
            <v/>
          </cell>
          <cell r="AV114" t="str">
            <v>鹿児島銀行</v>
          </cell>
          <cell r="AW114" t="str">
            <v>徳之島</v>
          </cell>
          <cell r="AX114">
            <v>829794</v>
          </cell>
          <cell r="BB114">
            <v>31503</v>
          </cell>
          <cell r="BC114">
            <v>455200</v>
          </cell>
        </row>
        <row r="115">
          <cell r="B115">
            <v>110</v>
          </cell>
          <cell r="C115">
            <v>1</v>
          </cell>
          <cell r="D115" t="str">
            <v>0</v>
          </cell>
          <cell r="E115" t="str">
            <v>2-</v>
          </cell>
          <cell r="F115" t="str">
            <v>089</v>
          </cell>
          <cell r="G115" t="str">
            <v>教諭</v>
          </cell>
          <cell r="H115" t="str">
            <v>山元　恵吏子</v>
          </cell>
          <cell r="I115" t="str">
            <v>市）草牟田小</v>
          </cell>
          <cell r="J115" t="str">
            <v>大島郡徳之島町神之嶺</v>
          </cell>
          <cell r="K115" t="str">
            <v>192</v>
          </cell>
          <cell r="L115" t="str">
            <v>井之川</v>
          </cell>
          <cell r="M115">
            <v>651699</v>
          </cell>
          <cell r="N115" t="str">
            <v>891-7113</v>
          </cell>
          <cell r="O115" t="str">
            <v>0997</v>
          </cell>
          <cell r="P115" t="str">
            <v>82</v>
          </cell>
          <cell r="Q115" t="str">
            <v>1606</v>
          </cell>
          <cell r="R115" t="str">
            <v>算数</v>
          </cell>
          <cell r="W115">
            <v>0</v>
          </cell>
          <cell r="X115">
            <v>0</v>
          </cell>
          <cell r="Y115" t="str">
            <v>070651699</v>
          </cell>
          <cell r="Z115" t="str">
            <v>鹿児島銀行</v>
          </cell>
          <cell r="AA115" t="str">
            <v>出水</v>
          </cell>
          <cell r="AB115">
            <v>717059</v>
          </cell>
          <cell r="AD115" t="str">
            <v>21.2K=16900</v>
          </cell>
          <cell r="AE115" t="str">
            <v>借家=配偶者</v>
          </cell>
          <cell r="AF115">
            <v>440127</v>
          </cell>
          <cell r="AG115">
            <v>38504</v>
          </cell>
          <cell r="AH115">
            <v>376176</v>
          </cell>
          <cell r="AK115">
            <v>37712</v>
          </cell>
          <cell r="AN115" t="str">
            <v/>
          </cell>
          <cell r="AO115" t="str">
            <v/>
          </cell>
          <cell r="AP115" t="str">
            <v/>
          </cell>
          <cell r="AQ115" t="str">
            <v/>
          </cell>
          <cell r="AV115" t="str">
            <v>鹿児島銀行</v>
          </cell>
          <cell r="AW115" t="str">
            <v>出水</v>
          </cell>
          <cell r="AX115">
            <v>717059</v>
          </cell>
          <cell r="BB115">
            <v>24578</v>
          </cell>
          <cell r="BC115">
            <v>368800</v>
          </cell>
          <cell r="BD115" t="str">
            <v>神之嶺小学校</v>
          </cell>
        </row>
        <row r="116">
          <cell r="B116">
            <v>111</v>
          </cell>
          <cell r="C116">
            <v>1</v>
          </cell>
          <cell r="D116" t="str">
            <v>0</v>
          </cell>
          <cell r="E116" t="str">
            <v>2-</v>
          </cell>
          <cell r="F116" t="str">
            <v>056</v>
          </cell>
          <cell r="G116" t="str">
            <v>教諭</v>
          </cell>
          <cell r="H116" t="str">
            <v>満重　健一</v>
          </cell>
          <cell r="I116" t="str">
            <v>姶）建昌小</v>
          </cell>
          <cell r="J116" t="str">
            <v>大島郡天城町松原</v>
          </cell>
          <cell r="K116" t="str">
            <v>1922-1</v>
          </cell>
          <cell r="L116" t="str">
            <v>松原</v>
          </cell>
          <cell r="M116">
            <v>725889</v>
          </cell>
          <cell r="N116" t="str">
            <v>891-7602</v>
          </cell>
          <cell r="O116" t="str">
            <v>0997</v>
          </cell>
          <cell r="P116" t="str">
            <v>85</v>
          </cell>
          <cell r="Q116" t="str">
            <v>5239</v>
          </cell>
          <cell r="R116" t="str">
            <v>4年(生徒指導)</v>
          </cell>
          <cell r="W116">
            <v>32</v>
          </cell>
          <cell r="Y116" t="str">
            <v>070725889</v>
          </cell>
          <cell r="Z116" t="str">
            <v>鹿児島銀行</v>
          </cell>
          <cell r="AA116" t="str">
            <v>出水</v>
          </cell>
          <cell r="AB116">
            <v>803221</v>
          </cell>
          <cell r="AD116" t="str">
            <v>非該当</v>
          </cell>
          <cell r="AE116" t="str">
            <v>公舎18000</v>
          </cell>
          <cell r="AF116">
            <v>470609</v>
          </cell>
          <cell r="AG116">
            <v>38534</v>
          </cell>
          <cell r="AH116">
            <v>291618</v>
          </cell>
          <cell r="AK116">
            <v>38078</v>
          </cell>
          <cell r="AN116" t="str">
            <v/>
          </cell>
          <cell r="AO116" t="str">
            <v/>
          </cell>
          <cell r="AP116" t="str">
            <v/>
          </cell>
          <cell r="AQ116" t="str">
            <v/>
          </cell>
          <cell r="AV116" t="str">
            <v>鹿児島銀行</v>
          </cell>
          <cell r="AW116" t="str">
            <v>出水</v>
          </cell>
          <cell r="AX116">
            <v>803221</v>
          </cell>
          <cell r="BB116">
            <v>32964</v>
          </cell>
          <cell r="BC116">
            <v>294000</v>
          </cell>
          <cell r="BD116" t="str">
            <v>東天城中学校</v>
          </cell>
        </row>
        <row r="117">
          <cell r="B117">
            <v>112</v>
          </cell>
          <cell r="C117">
            <v>1</v>
          </cell>
          <cell r="D117" t="str">
            <v>0</v>
          </cell>
          <cell r="E117" t="str">
            <v>1-</v>
          </cell>
          <cell r="F117" t="str">
            <v>033</v>
          </cell>
          <cell r="G117" t="str">
            <v>講師</v>
          </cell>
          <cell r="H117" t="str">
            <v>本坊　真衣子</v>
          </cell>
          <cell r="I117" t="str">
            <v>期付退職</v>
          </cell>
          <cell r="J117" t="str">
            <v>大島郡天城町岡前</v>
          </cell>
          <cell r="K117" t="str">
            <v>599-7</v>
          </cell>
          <cell r="L117" t="str">
            <v>徳之島空港</v>
          </cell>
          <cell r="M117">
            <v>873934</v>
          </cell>
          <cell r="N117" t="str">
            <v>891-7605</v>
          </cell>
          <cell r="O117" t="str">
            <v>090</v>
          </cell>
          <cell r="P117" t="str">
            <v>9652</v>
          </cell>
          <cell r="Q117" t="str">
            <v>2937</v>
          </cell>
          <cell r="R117" t="str">
            <v>1年</v>
          </cell>
          <cell r="Y117" t="str">
            <v>070873934</v>
          </cell>
          <cell r="Z117" t="str">
            <v>鹿児島銀行</v>
          </cell>
          <cell r="AD117" t="str">
            <v>5.7K車=6700</v>
          </cell>
          <cell r="AE117" t="str">
            <v>公舎14000</v>
          </cell>
          <cell r="AF117">
            <v>530417</v>
          </cell>
          <cell r="AG117">
            <v>38808</v>
          </cell>
          <cell r="AH117">
            <v>210936</v>
          </cell>
          <cell r="AJ117" t="str">
            <v>2006/4/15～</v>
          </cell>
          <cell r="AK117">
            <v>38824</v>
          </cell>
          <cell r="AL117" t="str">
            <v>嶧田期付代替</v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BB117">
            <v>36617</v>
          </cell>
        </row>
        <row r="118">
          <cell r="B118">
            <v>113</v>
          </cell>
          <cell r="C118">
            <v>1</v>
          </cell>
          <cell r="D118" t="str">
            <v>0</v>
          </cell>
          <cell r="E118" t="str">
            <v>2-</v>
          </cell>
          <cell r="F118" t="str">
            <v>025</v>
          </cell>
          <cell r="G118" t="str">
            <v>教諭</v>
          </cell>
          <cell r="H118" t="str">
            <v>吉田　光一</v>
          </cell>
          <cell r="I118" t="str">
            <v>期付退職</v>
          </cell>
          <cell r="J118" t="str">
            <v>大島郡伊仙町検福</v>
          </cell>
          <cell r="K118" t="str">
            <v>508</v>
          </cell>
          <cell r="L118" t="str">
            <v>面縄</v>
          </cell>
          <cell r="M118">
            <v>881821</v>
          </cell>
          <cell r="N118" t="str">
            <v>891-8216</v>
          </cell>
          <cell r="R118" t="str">
            <v>3/4年</v>
          </cell>
          <cell r="Y118" t="str">
            <v>070881821</v>
          </cell>
          <cell r="Z118" t="str">
            <v>鹿児島銀行</v>
          </cell>
          <cell r="AA118" t="str">
            <v>伊仙</v>
          </cell>
          <cell r="AB118">
            <v>310254</v>
          </cell>
          <cell r="AD118" t="str">
            <v>28.8K車=20100</v>
          </cell>
          <cell r="AE118" t="str">
            <v>自宅=実父</v>
          </cell>
          <cell r="AF118">
            <v>490209</v>
          </cell>
          <cell r="AG118">
            <v>39083</v>
          </cell>
          <cell r="AH118">
            <v>215934</v>
          </cell>
          <cell r="AK118">
            <v>38810</v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V118" t="str">
            <v>鹿児島銀行</v>
          </cell>
          <cell r="AW118" t="str">
            <v>伊仙</v>
          </cell>
          <cell r="AX118">
            <v>310254</v>
          </cell>
          <cell r="BB118">
            <v>38824</v>
          </cell>
          <cell r="BC118">
            <v>211700</v>
          </cell>
        </row>
        <row r="119">
          <cell r="B119">
            <v>114</v>
          </cell>
          <cell r="C119">
            <v>1</v>
          </cell>
          <cell r="D119" t="str">
            <v>0</v>
          </cell>
          <cell r="E119" t="str">
            <v>3-</v>
          </cell>
          <cell r="F119" t="str">
            <v>069</v>
          </cell>
          <cell r="G119" t="str">
            <v>教頭</v>
          </cell>
          <cell r="H119" t="str">
            <v>平嶺　寛晶</v>
          </cell>
          <cell r="I119" t="str">
            <v>肝)川上小</v>
          </cell>
          <cell r="J119" t="str">
            <v>大島郡天城町岡前</v>
          </cell>
          <cell r="K119" t="str">
            <v>1904</v>
          </cell>
          <cell r="L119" t="str">
            <v>徳之島空港</v>
          </cell>
          <cell r="M119">
            <v>584720</v>
          </cell>
          <cell r="N119" t="str">
            <v>891-7603</v>
          </cell>
          <cell r="O119" t="str">
            <v>0997</v>
          </cell>
          <cell r="P119" t="str">
            <v>85</v>
          </cell>
          <cell r="Q119" t="str">
            <v>3744</v>
          </cell>
          <cell r="R119" t="str">
            <v>管理</v>
          </cell>
          <cell r="Y119" t="str">
            <v>070584720</v>
          </cell>
          <cell r="Z119" t="str">
            <v>鹿児島銀行</v>
          </cell>
          <cell r="AA119" t="str">
            <v>西原</v>
          </cell>
          <cell r="AB119">
            <v>723200</v>
          </cell>
          <cell r="AD119" t="str">
            <v>非該当(3分)</v>
          </cell>
          <cell r="AE119" t="str">
            <v>公舎16000</v>
          </cell>
          <cell r="AF119">
            <v>340112</v>
          </cell>
          <cell r="AG119">
            <v>39083</v>
          </cell>
          <cell r="AH119">
            <v>434336</v>
          </cell>
          <cell r="AK119">
            <v>38443</v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V119" t="str">
            <v>鹿児島銀行</v>
          </cell>
          <cell r="AW119" t="str">
            <v>西原</v>
          </cell>
          <cell r="AX119">
            <v>723200</v>
          </cell>
          <cell r="BB119">
            <v>38810</v>
          </cell>
          <cell r="BC119">
            <v>443200</v>
          </cell>
        </row>
        <row r="120">
          <cell r="B120">
            <v>115</v>
          </cell>
          <cell r="C120" t="str">
            <v>0</v>
          </cell>
          <cell r="D120">
            <v>1</v>
          </cell>
          <cell r="E120" t="str">
            <v>3-</v>
          </cell>
          <cell r="F120" t="str">
            <v>113</v>
          </cell>
          <cell r="G120" t="str">
            <v>事務主査</v>
          </cell>
          <cell r="H120" t="str">
            <v>齋藤　勝範</v>
          </cell>
          <cell r="I120" t="str">
            <v>姶）富隈小</v>
          </cell>
          <cell r="J120" t="str">
            <v>大島郡天城町浅間</v>
          </cell>
          <cell r="K120" t="str">
            <v>830</v>
          </cell>
          <cell r="L120" t="str">
            <v>徳之島空港</v>
          </cell>
          <cell r="M120">
            <v>623954</v>
          </cell>
          <cell r="N120" t="str">
            <v>891-7605</v>
          </cell>
          <cell r="O120" t="str">
            <v>080</v>
          </cell>
          <cell r="P120" t="str">
            <v>5255</v>
          </cell>
          <cell r="Q120" t="str">
            <v>0830</v>
          </cell>
          <cell r="R120" t="str">
            <v>事務</v>
          </cell>
          <cell r="Y120" t="str">
            <v>070623954</v>
          </cell>
          <cell r="Z120" t="str">
            <v>鹿児島銀行</v>
          </cell>
          <cell r="AA120" t="str">
            <v>姶良</v>
          </cell>
          <cell r="AB120">
            <v>580029</v>
          </cell>
          <cell r="AC120" t="str">
            <v>配=13000</v>
          </cell>
          <cell r="AD120" t="str">
            <v>2.5K=2300(5分)</v>
          </cell>
          <cell r="AE120" t="str">
            <v>自宅単身=1500/公舎12000</v>
          </cell>
          <cell r="AF120">
            <v>330830</v>
          </cell>
          <cell r="AG120">
            <v>38824</v>
          </cell>
          <cell r="AH120">
            <v>390432</v>
          </cell>
          <cell r="AK120">
            <v>38443</v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V120" t="str">
            <v>鹿児島銀行</v>
          </cell>
          <cell r="AW120" t="str">
            <v>東郷代理店</v>
          </cell>
          <cell r="AX120">
            <v>718176</v>
          </cell>
          <cell r="AY120" t="str">
            <v>郵便局</v>
          </cell>
          <cell r="AZ120" t="str">
            <v>１７８００</v>
          </cell>
          <cell r="BB120">
            <v>30407</v>
          </cell>
          <cell r="BC120">
            <v>398400</v>
          </cell>
          <cell r="BD120" t="str">
            <v>眞由美/無職</v>
          </cell>
        </row>
        <row r="121">
          <cell r="B121">
            <v>116</v>
          </cell>
          <cell r="C121">
            <v>1</v>
          </cell>
          <cell r="D121" t="str">
            <v>0</v>
          </cell>
          <cell r="E121" t="str">
            <v>2-</v>
          </cell>
          <cell r="F121" t="str">
            <v>118</v>
          </cell>
          <cell r="G121" t="str">
            <v>教諭</v>
          </cell>
          <cell r="H121" t="str">
            <v>富本　哲弘</v>
          </cell>
          <cell r="I121" t="str">
            <v>大）伊子茂小</v>
          </cell>
          <cell r="J121" t="str">
            <v>大島郡伊仙町面縄</v>
          </cell>
          <cell r="K121" t="str">
            <v>318</v>
          </cell>
          <cell r="L121" t="str">
            <v>面縄</v>
          </cell>
          <cell r="M121">
            <v>613789</v>
          </cell>
          <cell r="N121" t="str">
            <v>891-8114</v>
          </cell>
          <cell r="O121" t="str">
            <v>0997</v>
          </cell>
          <cell r="P121" t="str">
            <v>86</v>
          </cell>
          <cell r="Q121" t="str">
            <v>4699</v>
          </cell>
          <cell r="R121" t="str">
            <v>5年</v>
          </cell>
          <cell r="X121">
            <v>0</v>
          </cell>
          <cell r="Y121" t="str">
            <v>070613789</v>
          </cell>
          <cell r="Z121" t="str">
            <v>鹿児島銀行</v>
          </cell>
          <cell r="AA121" t="str">
            <v>伊仙</v>
          </cell>
          <cell r="AB121">
            <v>305200</v>
          </cell>
          <cell r="AC121" t="str">
            <v>子5=30500</v>
          </cell>
          <cell r="AD121" t="str">
            <v>25.6K=20100(35分)</v>
          </cell>
          <cell r="AE121" t="str">
            <v>自宅=3000</v>
          </cell>
          <cell r="AF121">
            <v>321120</v>
          </cell>
          <cell r="AG121">
            <v>38810</v>
          </cell>
          <cell r="AH121">
            <v>426462</v>
          </cell>
          <cell r="AK121">
            <v>36982</v>
          </cell>
          <cell r="AM121">
            <v>39159</v>
          </cell>
          <cell r="AN121">
            <v>39104</v>
          </cell>
          <cell r="AO121">
            <v>39215</v>
          </cell>
          <cell r="AP121">
            <v>39216</v>
          </cell>
          <cell r="AQ121">
            <v>39523</v>
          </cell>
          <cell r="AR121">
            <v>39538</v>
          </cell>
          <cell r="AS121" t="str">
            <v>妻育休期間</v>
          </cell>
          <cell r="AT121" t="str">
            <v>富本哲史</v>
          </cell>
          <cell r="AU121" t="str">
            <v>子　(五男)</v>
          </cell>
          <cell r="AV121" t="str">
            <v>鹿児島銀行</v>
          </cell>
          <cell r="AW121" t="str">
            <v>伊仙</v>
          </cell>
          <cell r="AX121">
            <v>305200</v>
          </cell>
          <cell r="BB121">
            <v>31868</v>
          </cell>
          <cell r="BC121">
            <v>418100</v>
          </cell>
          <cell r="BD121" t="str">
            <v>亀津小学校/あゆみ</v>
          </cell>
        </row>
        <row r="122">
          <cell r="B122">
            <v>117</v>
          </cell>
          <cell r="C122">
            <v>1</v>
          </cell>
          <cell r="D122" t="str">
            <v>0</v>
          </cell>
          <cell r="E122" t="str">
            <v>2-</v>
          </cell>
          <cell r="F122" t="str">
            <v>143</v>
          </cell>
          <cell r="G122" t="str">
            <v>教諭</v>
          </cell>
          <cell r="H122" t="str">
            <v>竹之内　京子</v>
          </cell>
          <cell r="I122" t="str">
            <v>曽）通山小</v>
          </cell>
          <cell r="J122" t="str">
            <v>大島郡天城町浅間</v>
          </cell>
          <cell r="K122" t="str">
            <v>306-5</v>
          </cell>
          <cell r="L122" t="str">
            <v>徳之島空港</v>
          </cell>
          <cell r="M122">
            <v>528722</v>
          </cell>
          <cell r="N122" t="str">
            <v>891-7605</v>
          </cell>
          <cell r="O122" t="str">
            <v>090</v>
          </cell>
          <cell r="P122" t="str">
            <v>1160</v>
          </cell>
          <cell r="Q122" t="str">
            <v>9046</v>
          </cell>
          <cell r="R122" t="str">
            <v>特支</v>
          </cell>
          <cell r="W122">
            <v>0</v>
          </cell>
          <cell r="X122">
            <v>0</v>
          </cell>
          <cell r="Y122" t="str">
            <v>070528722</v>
          </cell>
          <cell r="Z122" t="str">
            <v>鹿児島銀行</v>
          </cell>
          <cell r="AA122" t="str">
            <v>志布志</v>
          </cell>
          <cell r="AB122">
            <v>758592</v>
          </cell>
          <cell r="AD122" t="str">
            <v>2.2K=2300(5分)</v>
          </cell>
          <cell r="AE122" t="str">
            <v>公舎14000</v>
          </cell>
          <cell r="AF122">
            <v>280709</v>
          </cell>
          <cell r="AG122">
            <v>39083</v>
          </cell>
          <cell r="AH122">
            <v>449616</v>
          </cell>
          <cell r="AK122">
            <v>38443</v>
          </cell>
          <cell r="AN122" t="str">
            <v/>
          </cell>
          <cell r="AO122" t="str">
            <v/>
          </cell>
          <cell r="AP122" t="str">
            <v/>
          </cell>
          <cell r="AQ122" t="str">
            <v/>
          </cell>
          <cell r="AV122" t="str">
            <v>九州労働金庫</v>
          </cell>
          <cell r="AW122" t="str">
            <v>志布志</v>
          </cell>
          <cell r="AX122">
            <v>2669647</v>
          </cell>
          <cell r="AY122" t="str">
            <v>郵便局</v>
          </cell>
          <cell r="AZ122" t="str">
            <v>１７９５０</v>
          </cell>
          <cell r="BA122" t="str">
            <v>３１９０１７１</v>
          </cell>
          <cell r="BB122">
            <v>31503</v>
          </cell>
          <cell r="BC122">
            <v>440800</v>
          </cell>
          <cell r="BD122" t="str">
            <v>志布志市役所/宏史</v>
          </cell>
        </row>
        <row r="123">
          <cell r="B123">
            <v>118</v>
          </cell>
          <cell r="C123">
            <v>1</v>
          </cell>
          <cell r="D123" t="str">
            <v>0</v>
          </cell>
          <cell r="E123" t="str">
            <v>2-</v>
          </cell>
          <cell r="F123" t="str">
            <v>050</v>
          </cell>
          <cell r="G123" t="str">
            <v>教諭</v>
          </cell>
          <cell r="H123" t="str">
            <v>松元　大輔</v>
          </cell>
          <cell r="I123" t="str">
            <v>日) 日置小</v>
          </cell>
          <cell r="J123" t="str">
            <v>大島郡天城町岡前</v>
          </cell>
          <cell r="K123" t="str">
            <v>1502-2</v>
          </cell>
          <cell r="L123" t="str">
            <v>徳之島空港</v>
          </cell>
          <cell r="M123">
            <v>731064</v>
          </cell>
          <cell r="N123" t="str">
            <v>891-7603</v>
          </cell>
          <cell r="O123" t="str">
            <v>0997</v>
          </cell>
          <cell r="P123" t="str">
            <v>85</v>
          </cell>
          <cell r="Q123" t="str">
            <v>2805</v>
          </cell>
          <cell r="R123" t="str">
            <v>3年</v>
          </cell>
          <cell r="W123">
            <v>0</v>
          </cell>
          <cell r="X123">
            <v>0</v>
          </cell>
          <cell r="Y123" t="str">
            <v>070731064</v>
          </cell>
          <cell r="Z123" t="str">
            <v>鹿児島銀行</v>
          </cell>
          <cell r="AA123" t="str">
            <v>みずほ通</v>
          </cell>
          <cell r="AB123">
            <v>559159</v>
          </cell>
          <cell r="AD123" t="str">
            <v>非該当(1分)</v>
          </cell>
          <cell r="AE123" t="str">
            <v>公舎6500</v>
          </cell>
          <cell r="AF123">
            <v>490322</v>
          </cell>
          <cell r="AG123">
            <v>39083</v>
          </cell>
          <cell r="AH123">
            <v>291618</v>
          </cell>
          <cell r="AK123">
            <v>38443</v>
          </cell>
          <cell r="AN123" t="str">
            <v/>
          </cell>
          <cell r="AO123" t="str">
            <v/>
          </cell>
          <cell r="AP123" t="str">
            <v/>
          </cell>
          <cell r="AQ123" t="str">
            <v/>
          </cell>
          <cell r="AV123" t="str">
            <v>鹿児島銀行</v>
          </cell>
          <cell r="AW123" t="str">
            <v>みずほ通</v>
          </cell>
          <cell r="AX123">
            <v>185112</v>
          </cell>
          <cell r="AY123" t="str">
            <v>郵便局</v>
          </cell>
          <cell r="AZ123" t="str">
            <v>１７８３０</v>
          </cell>
          <cell r="BA123" t="str">
            <v>１４４２８７１１</v>
          </cell>
          <cell r="BB123">
            <v>27851</v>
          </cell>
          <cell r="BC123">
            <v>285900</v>
          </cell>
          <cell r="BD123" t="str">
            <v>吉野小学校/真弓</v>
          </cell>
        </row>
        <row r="124">
          <cell r="B124">
            <v>119</v>
          </cell>
          <cell r="C124">
            <v>1</v>
          </cell>
          <cell r="D124" t="str">
            <v>0</v>
          </cell>
          <cell r="E124" t="str">
            <v>2-</v>
          </cell>
          <cell r="F124" t="str">
            <v>082</v>
          </cell>
          <cell r="G124" t="str">
            <v>教諭</v>
          </cell>
          <cell r="H124" t="str">
            <v>西村　律子</v>
          </cell>
          <cell r="I124" t="str">
            <v>市）吉野東小</v>
          </cell>
          <cell r="J124" t="str">
            <v>大島郡徳之島町亀徳</v>
          </cell>
          <cell r="K124" t="str">
            <v>1676-23</v>
          </cell>
          <cell r="L124" t="str">
            <v>亀徳</v>
          </cell>
          <cell r="M124">
            <v>676799</v>
          </cell>
          <cell r="N124" t="str">
            <v>891-7101</v>
          </cell>
          <cell r="O124" t="str">
            <v>0997</v>
          </cell>
          <cell r="P124" t="str">
            <v>81</v>
          </cell>
          <cell r="Q124" t="str">
            <v>1252</v>
          </cell>
          <cell r="R124" t="str">
            <v>指改</v>
          </cell>
          <cell r="W124">
            <v>0</v>
          </cell>
          <cell r="X124">
            <v>0</v>
          </cell>
          <cell r="Y124" t="str">
            <v>070676799</v>
          </cell>
          <cell r="Z124" t="str">
            <v>鹿児島銀行</v>
          </cell>
          <cell r="AA124" t="str">
            <v>垂水</v>
          </cell>
          <cell r="AB124">
            <v>526910</v>
          </cell>
          <cell r="AD124" t="str">
            <v>22.1K=16900(40分)</v>
          </cell>
          <cell r="AE124" t="str">
            <v>借家=配偶者</v>
          </cell>
          <cell r="AF124">
            <v>450116</v>
          </cell>
          <cell r="AG124">
            <v>39083</v>
          </cell>
          <cell r="AH124">
            <v>367710</v>
          </cell>
          <cell r="AK124">
            <v>38078</v>
          </cell>
          <cell r="AL124">
            <v>38560</v>
          </cell>
          <cell r="AM124">
            <v>38561</v>
          </cell>
          <cell r="AN124">
            <v>38506</v>
          </cell>
          <cell r="AO124">
            <v>38617</v>
          </cell>
          <cell r="AP124">
            <v>38618</v>
          </cell>
          <cell r="AQ124">
            <v>38925</v>
          </cell>
          <cell r="AR124">
            <v>38807</v>
          </cell>
          <cell r="AS124" t="str">
            <v>夫：神之嶺小学校事務大迫</v>
          </cell>
          <cell r="AT124" t="str">
            <v>西村海慧</v>
          </cell>
          <cell r="AU124" t="str">
            <v>子(次女)</v>
          </cell>
          <cell r="AV124" t="str">
            <v>鹿児島銀行</v>
          </cell>
          <cell r="AW124" t="str">
            <v>垂水</v>
          </cell>
          <cell r="AX124">
            <v>526910</v>
          </cell>
          <cell r="AY124" t="str">
            <v>郵便局</v>
          </cell>
          <cell r="AZ124" t="str">
            <v>１７８４０</v>
          </cell>
          <cell r="BA124" t="str">
            <v>２４９９６９８１</v>
          </cell>
          <cell r="BB124">
            <v>36982</v>
          </cell>
          <cell r="BC124">
            <v>360500</v>
          </cell>
          <cell r="BD124" t="str">
            <v>神之嶺小学校/西村義彦</v>
          </cell>
        </row>
        <row r="125">
          <cell r="B125">
            <v>120</v>
          </cell>
          <cell r="C125">
            <v>1</v>
          </cell>
          <cell r="D125" t="str">
            <v>0</v>
          </cell>
          <cell r="E125" t="str">
            <v>2-</v>
          </cell>
          <cell r="F125" t="str">
            <v>023</v>
          </cell>
          <cell r="G125" t="str">
            <v>教諭</v>
          </cell>
          <cell r="H125" t="str">
            <v>平　直也</v>
          </cell>
          <cell r="I125" t="str">
            <v>郡山小</v>
          </cell>
          <cell r="J125" t="str">
            <v>大島郡天城町浅間</v>
          </cell>
          <cell r="K125" t="str">
            <v>306-5</v>
          </cell>
          <cell r="L125" t="str">
            <v>徳之島空港</v>
          </cell>
          <cell r="M125">
            <v>850217</v>
          </cell>
          <cell r="N125" t="str">
            <v>891-7605</v>
          </cell>
          <cell r="O125" t="str">
            <v>0997</v>
          </cell>
          <cell r="P125" t="str">
            <v>85</v>
          </cell>
          <cell r="Q125" t="str">
            <v>3142</v>
          </cell>
          <cell r="R125" t="str">
            <v>2年</v>
          </cell>
          <cell r="Y125" t="str">
            <v>070850217</v>
          </cell>
          <cell r="Z125" t="str">
            <v>鹿児島銀行</v>
          </cell>
          <cell r="AA125" t="str">
            <v>草牟田</v>
          </cell>
          <cell r="AB125">
            <v>1077494</v>
          </cell>
          <cell r="AC125" t="str">
            <v>配子1=19000</v>
          </cell>
          <cell r="AD125" t="str">
            <v>2.2K=2300(5分)</v>
          </cell>
          <cell r="AE125" t="str">
            <v>公舎14000</v>
          </cell>
          <cell r="AF125">
            <v>530806</v>
          </cell>
          <cell r="AG125">
            <v>39083</v>
          </cell>
          <cell r="AH125">
            <v>212262</v>
          </cell>
          <cell r="AK125">
            <v>39175</v>
          </cell>
          <cell r="AM125">
            <v>38792</v>
          </cell>
          <cell r="AN125">
            <v>38737</v>
          </cell>
          <cell r="AO125">
            <v>38848</v>
          </cell>
          <cell r="AP125">
            <v>38849</v>
          </cell>
          <cell r="AQ125">
            <v>39156</v>
          </cell>
          <cell r="AT125" t="str">
            <v>平　隆輝　　</v>
          </cell>
          <cell r="AU125" t="str">
            <v>子</v>
          </cell>
          <cell r="AV125" t="str">
            <v>鹿児島銀行</v>
          </cell>
          <cell r="AW125" t="str">
            <v>草牟田</v>
          </cell>
          <cell r="AX125">
            <v>1077494</v>
          </cell>
          <cell r="BB125">
            <v>34060</v>
          </cell>
          <cell r="BC125">
            <v>208100</v>
          </cell>
          <cell r="BD125" t="str">
            <v>無職/有紀</v>
          </cell>
        </row>
        <row r="126">
          <cell r="B126">
            <v>121</v>
          </cell>
          <cell r="C126">
            <v>1</v>
          </cell>
          <cell r="D126" t="str">
            <v>0</v>
          </cell>
          <cell r="E126" t="str">
            <v>1-</v>
          </cell>
          <cell r="F126" t="str">
            <v>033</v>
          </cell>
          <cell r="G126" t="str">
            <v>講師</v>
          </cell>
          <cell r="H126" t="str">
            <v>本田　満子</v>
          </cell>
          <cell r="I126" t="str">
            <v>期付退職</v>
          </cell>
          <cell r="J126" t="str">
            <v>大島郡徳之島町井之川</v>
          </cell>
          <cell r="K126" t="str">
            <v>701</v>
          </cell>
          <cell r="L126" t="str">
            <v>井之川</v>
          </cell>
          <cell r="M126">
            <v>863149</v>
          </cell>
          <cell r="N126" t="str">
            <v>891-7114</v>
          </cell>
          <cell r="O126" t="str">
            <v>0997</v>
          </cell>
          <cell r="P126" t="str">
            <v>85</v>
          </cell>
          <cell r="R126" t="str">
            <v>1/2年</v>
          </cell>
          <cell r="Y126" t="str">
            <v>070863149</v>
          </cell>
          <cell r="Z126" t="str">
            <v>鹿児島銀行</v>
          </cell>
          <cell r="AA126" t="str">
            <v>徳之島</v>
          </cell>
          <cell r="AB126">
            <v>636477</v>
          </cell>
          <cell r="AD126" t="str">
            <v>21.2K車=16900(30分)</v>
          </cell>
          <cell r="AE126" t="str">
            <v>自宅=非該当</v>
          </cell>
          <cell r="AF126">
            <v>320110</v>
          </cell>
          <cell r="AG126">
            <v>39083</v>
          </cell>
          <cell r="AH126">
            <v>202664</v>
          </cell>
          <cell r="AK126">
            <v>39175</v>
          </cell>
          <cell r="AV126" t="str">
            <v>鹿児島銀行</v>
          </cell>
          <cell r="AW126" t="str">
            <v>徳之島</v>
          </cell>
          <cell r="AX126">
            <v>636477</v>
          </cell>
          <cell r="BB126">
            <v>39175</v>
          </cell>
          <cell r="BC126">
            <v>206800</v>
          </cell>
          <cell r="BD126" t="str">
            <v>会社員/勝美</v>
          </cell>
        </row>
        <row r="127">
          <cell r="B127">
            <v>123</v>
          </cell>
          <cell r="C127">
            <v>39760</v>
          </cell>
          <cell r="H127" t="str">
            <v>中馬　高志</v>
          </cell>
          <cell r="I127" t="str">
            <v>転居</v>
          </cell>
          <cell r="J127" t="str">
            <v>霧島市隼人町住吉</v>
          </cell>
          <cell r="K127" t="str">
            <v>1475-1</v>
          </cell>
          <cell r="L127" t="str">
            <v>浜之市</v>
          </cell>
          <cell r="AG127">
            <v>39083</v>
          </cell>
          <cell r="BB127">
            <v>39175</v>
          </cell>
        </row>
        <row r="128">
          <cell r="B128">
            <v>124</v>
          </cell>
          <cell r="C128">
            <v>39573</v>
          </cell>
          <cell r="H128" t="str">
            <v>樗木　加奈子</v>
          </cell>
          <cell r="I128" t="str">
            <v>転居</v>
          </cell>
          <cell r="J128" t="str">
            <v>霧島市隼人町見次</v>
          </cell>
          <cell r="K128" t="str">
            <v>203-13</v>
          </cell>
          <cell r="L128" t="str">
            <v>浜之市</v>
          </cell>
          <cell r="M128">
            <v>736015</v>
          </cell>
          <cell r="N128" t="str">
            <v>899-5117</v>
          </cell>
          <cell r="O128" t="str">
            <v>090</v>
          </cell>
          <cell r="P128" t="str">
            <v>2582</v>
          </cell>
          <cell r="Q128" t="str">
            <v>1011</v>
          </cell>
          <cell r="R128" t="str">
            <v>1-1</v>
          </cell>
          <cell r="Y128" t="str">
            <v>070736015</v>
          </cell>
          <cell r="Z128" t="str">
            <v>鹿児島銀行</v>
          </cell>
          <cell r="AA128" t="str">
            <v>武岡団地</v>
          </cell>
          <cell r="AB128" t="str">
            <v>170-307660</v>
          </cell>
          <cell r="AD128" t="str">
            <v>車10分2.6㎞=2300</v>
          </cell>
          <cell r="AE128" t="str">
            <v>借家/34000</v>
          </cell>
          <cell r="AF128">
            <v>540527</v>
          </cell>
          <cell r="AG128">
            <v>39175</v>
          </cell>
          <cell r="AH128">
            <v>244629</v>
          </cell>
          <cell r="AK128">
            <v>38808</v>
          </cell>
          <cell r="AV128" t="str">
            <v>鹿児島銀行</v>
          </cell>
          <cell r="AW128" t="str">
            <v>武岡団地</v>
          </cell>
          <cell r="AX128" t="str">
            <v>170-307660</v>
          </cell>
          <cell r="BC128">
            <v>247100</v>
          </cell>
        </row>
        <row r="129">
          <cell r="B129">
            <v>125</v>
          </cell>
          <cell r="C129">
            <v>39812</v>
          </cell>
          <cell r="H129" t="str">
            <v>良井　秀明</v>
          </cell>
          <cell r="I129" t="str">
            <v>自宅転居</v>
          </cell>
          <cell r="J129" t="str">
            <v>鹿児島市池之上町</v>
          </cell>
          <cell r="K129" t="str">
            <v>23-12</v>
          </cell>
          <cell r="L129" t="str">
            <v>鹿児島</v>
          </cell>
          <cell r="M129">
            <v>641421</v>
          </cell>
          <cell r="N129" t="str">
            <v>892-0806</v>
          </cell>
          <cell r="O129" t="str">
            <v>099</v>
          </cell>
          <cell r="P129" t="str">
            <v>248</v>
          </cell>
          <cell r="Q129" t="str">
            <v>0603</v>
          </cell>
          <cell r="R129" t="str">
            <v>児支援</v>
          </cell>
          <cell r="Y129" t="str">
            <v>070641421</v>
          </cell>
          <cell r="Z129" t="str">
            <v>鹿児島銀行</v>
          </cell>
          <cell r="AA129" t="str">
            <v>坂之上</v>
          </cell>
          <cell r="AB129" t="str">
            <v>190-339215</v>
          </cell>
          <cell r="AC129" t="str">
            <v>子2</v>
          </cell>
          <cell r="AD129" t="str">
            <v>車50分29.3㎞=20100</v>
          </cell>
          <cell r="AE129" t="str">
            <v>借家/73000</v>
          </cell>
          <cell r="AF129">
            <v>420327</v>
          </cell>
          <cell r="AH129">
            <v>389648</v>
          </cell>
          <cell r="AK129">
            <v>38808</v>
          </cell>
          <cell r="AN129" t="str">
            <v/>
          </cell>
          <cell r="AO129" t="str">
            <v/>
          </cell>
          <cell r="AP129" t="str">
            <v/>
          </cell>
          <cell r="AQ129" t="str">
            <v/>
          </cell>
          <cell r="AV129" t="str">
            <v>鹿児島銀行</v>
          </cell>
          <cell r="AW129" t="str">
            <v>坂之上</v>
          </cell>
          <cell r="AX129" t="str">
            <v>190-339215</v>
          </cell>
          <cell r="BB129">
            <v>37347</v>
          </cell>
          <cell r="BC129">
            <v>397600</v>
          </cell>
        </row>
        <row r="130">
          <cell r="B130">
            <v>126</v>
          </cell>
          <cell r="C130">
            <v>39692</v>
          </cell>
          <cell r="G130" t="str">
            <v>特支援員</v>
          </cell>
          <cell r="H130" t="str">
            <v>柴野　照文</v>
          </cell>
          <cell r="I130" t="str">
            <v>自己都合退職</v>
          </cell>
          <cell r="J130" t="str">
            <v>霧島市隼人町小田</v>
          </cell>
          <cell r="K130" t="str">
            <v>170-2</v>
          </cell>
          <cell r="N130" t="str">
            <v>899-5105</v>
          </cell>
          <cell r="O130" t="str">
            <v>0995</v>
          </cell>
          <cell r="P130" t="str">
            <v>43</v>
          </cell>
          <cell r="Q130" t="str">
            <v>3112</v>
          </cell>
          <cell r="R130" t="str">
            <v>支援員</v>
          </cell>
          <cell r="Y130" t="str">
            <v/>
          </cell>
          <cell r="AG130">
            <v>39448</v>
          </cell>
          <cell r="AK130">
            <v>39545</v>
          </cell>
          <cell r="AV130">
            <v>0</v>
          </cell>
          <cell r="BB130">
            <v>32599</v>
          </cell>
        </row>
        <row r="131">
          <cell r="B131">
            <v>127</v>
          </cell>
          <cell r="C131">
            <v>1</v>
          </cell>
          <cell r="D131" t="str">
            <v>0</v>
          </cell>
          <cell r="E131" t="str">
            <v>2-</v>
          </cell>
          <cell r="F131" t="str">
            <v>149</v>
          </cell>
          <cell r="G131" t="str">
            <v>養護教諭</v>
          </cell>
          <cell r="H131" t="str">
            <v>坂元  きよみ</v>
          </cell>
          <cell r="I131" t="str">
            <v>退職姶)西浦小</v>
          </cell>
          <cell r="J131" t="str">
            <v>霧島市国分敷根</v>
          </cell>
          <cell r="K131" t="str">
            <v>1894</v>
          </cell>
          <cell r="L131" t="str">
            <v>検校橋</v>
          </cell>
          <cell r="M131">
            <v>354627</v>
          </cell>
          <cell r="N131" t="str">
            <v>899-4462</v>
          </cell>
          <cell r="O131" t="str">
            <v>0995</v>
          </cell>
          <cell r="P131" t="str">
            <v>46</v>
          </cell>
          <cell r="Q131" t="str">
            <v>3067</v>
          </cell>
          <cell r="R131" t="str">
            <v>養教</v>
          </cell>
          <cell r="Y131" t="str">
            <v>070354627</v>
          </cell>
          <cell r="Z131" t="str">
            <v>鹿児島銀行</v>
          </cell>
          <cell r="AA131" t="str">
            <v>隼人</v>
          </cell>
          <cell r="AB131" t="str">
            <v>440-535977</v>
          </cell>
          <cell r="AC131" t="str">
            <v>実母</v>
          </cell>
          <cell r="AD131" t="str">
            <v>車15分8.5㎞=6700</v>
          </cell>
          <cell r="AE131" t="str">
            <v>夫</v>
          </cell>
          <cell r="AF131">
            <v>230928</v>
          </cell>
          <cell r="AG131">
            <v>39448</v>
          </cell>
          <cell r="AH131">
            <v>443744</v>
          </cell>
          <cell r="AK131">
            <v>38078</v>
          </cell>
          <cell r="AN131" t="str">
            <v/>
          </cell>
          <cell r="AO131" t="str">
            <v/>
          </cell>
          <cell r="AP131" t="str">
            <v/>
          </cell>
          <cell r="AQ131" t="str">
            <v/>
          </cell>
          <cell r="AV131" t="str">
            <v>南日本銀行</v>
          </cell>
          <cell r="AW131" t="str">
            <v>甑島</v>
          </cell>
          <cell r="AX131" t="str">
            <v>360-1020080</v>
          </cell>
          <cell r="BB131">
            <v>39545</v>
          </cell>
          <cell r="BC131">
            <v>452800</v>
          </cell>
          <cell r="BD131" t="str">
            <v>元治/</v>
          </cell>
        </row>
        <row r="132">
          <cell r="B132">
            <v>128</v>
          </cell>
          <cell r="C132">
            <v>1</v>
          </cell>
          <cell r="D132" t="str">
            <v>0</v>
          </cell>
          <cell r="E132" t="str">
            <v>3-</v>
          </cell>
          <cell r="F132" t="str">
            <v>075</v>
          </cell>
          <cell r="G132" t="str">
            <v>教頭</v>
          </cell>
          <cell r="H132" t="str">
            <v>荒田　治</v>
          </cell>
          <cell r="I132" t="str">
            <v>肝)岸良小</v>
          </cell>
          <cell r="J132" t="str">
            <v>霧島市隼人町真孝</v>
          </cell>
          <cell r="K132" t="str">
            <v>818-2</v>
          </cell>
          <cell r="L132" t="str">
            <v>浜之市</v>
          </cell>
          <cell r="M132">
            <v>583901</v>
          </cell>
          <cell r="N132" t="str">
            <v>899-5102</v>
          </cell>
          <cell r="O132" t="str">
            <v>0995</v>
          </cell>
          <cell r="P132" t="str">
            <v>43</v>
          </cell>
          <cell r="Q132" t="str">
            <v>0253</v>
          </cell>
          <cell r="R132" t="str">
            <v>管理</v>
          </cell>
          <cell r="Y132" t="str">
            <v>070583901</v>
          </cell>
          <cell r="Z132" t="str">
            <v>鹿児島銀行</v>
          </cell>
          <cell r="AA132" t="str">
            <v>国分西</v>
          </cell>
          <cell r="AB132" t="str">
            <v>433-517919</v>
          </cell>
          <cell r="AC132" t="str">
            <v>配/子4(特2)</v>
          </cell>
          <cell r="AD132" t="str">
            <v>徒歩3分非該当</v>
          </cell>
          <cell r="AE132" t="str">
            <v>教職員専用住宅</v>
          </cell>
          <cell r="AF132">
            <v>330322</v>
          </cell>
          <cell r="AH132">
            <v>407744</v>
          </cell>
          <cell r="AK132">
            <v>39173</v>
          </cell>
          <cell r="AN132" t="str">
            <v/>
          </cell>
          <cell r="AO132" t="str">
            <v/>
          </cell>
          <cell r="AP132" t="str">
            <v/>
          </cell>
          <cell r="AQ132" t="str">
            <v/>
          </cell>
          <cell r="AV132" t="str">
            <v>九州労金</v>
          </cell>
          <cell r="AW132" t="str">
            <v>志布志</v>
          </cell>
          <cell r="AX132" t="str">
            <v>942-2541882</v>
          </cell>
          <cell r="BB132">
            <v>25569</v>
          </cell>
          <cell r="BC132">
            <v>443200</v>
          </cell>
          <cell r="BD132" t="str">
            <v>富三子/無職</v>
          </cell>
        </row>
        <row r="133">
          <cell r="B133">
            <v>129</v>
          </cell>
          <cell r="C133">
            <v>1</v>
          </cell>
          <cell r="D133" t="str">
            <v>0</v>
          </cell>
          <cell r="E133" t="str">
            <v>2-</v>
          </cell>
          <cell r="F133" t="str">
            <v>115</v>
          </cell>
          <cell r="G133" t="str">
            <v>教諭</v>
          </cell>
          <cell r="H133" t="str">
            <v>峰﨑　さとみ</v>
          </cell>
          <cell r="I133" t="str">
            <v>熊)茎南小</v>
          </cell>
          <cell r="J133" t="str">
            <v>霧島市隼人町東郷</v>
          </cell>
          <cell r="K133" t="str">
            <v>1-198</v>
          </cell>
          <cell r="L133" t="str">
            <v>日当山</v>
          </cell>
          <cell r="M133">
            <v>614092</v>
          </cell>
          <cell r="N133" t="str">
            <v>899-5115</v>
          </cell>
          <cell r="O133" t="str">
            <v>0995</v>
          </cell>
          <cell r="P133" t="str">
            <v>43</v>
          </cell>
          <cell r="Q133" t="str">
            <v>5866</v>
          </cell>
          <cell r="R133" t="str">
            <v>1-3</v>
          </cell>
          <cell r="Y133" t="str">
            <v>070614092</v>
          </cell>
          <cell r="Z133" t="str">
            <v>鹿児島銀行</v>
          </cell>
          <cell r="AA133" t="str">
            <v>牧園</v>
          </cell>
          <cell r="AB133" t="str">
            <v>422-459823</v>
          </cell>
          <cell r="AC133" t="str">
            <v>子2</v>
          </cell>
          <cell r="AD133" t="str">
            <v>車15分6.1㎞=6700</v>
          </cell>
          <cell r="AE133" t="str">
            <v>夫</v>
          </cell>
          <cell r="AF133">
            <v>381003</v>
          </cell>
          <cell r="AG133">
            <v>38808</v>
          </cell>
          <cell r="AH133">
            <v>395234</v>
          </cell>
          <cell r="AK133">
            <v>36982</v>
          </cell>
          <cell r="AN133" t="str">
            <v/>
          </cell>
          <cell r="AO133" t="str">
            <v/>
          </cell>
          <cell r="AP133" t="str">
            <v/>
          </cell>
          <cell r="AQ133" t="str">
            <v/>
          </cell>
          <cell r="AV133" t="str">
            <v>鹿児島銀行</v>
          </cell>
          <cell r="AW133" t="str">
            <v>きしゃば</v>
          </cell>
          <cell r="AX133" t="str">
            <v>111-262844</v>
          </cell>
          <cell r="BB133">
            <v>30407</v>
          </cell>
          <cell r="BC133">
            <v>403300</v>
          </cell>
          <cell r="BD133" t="str">
            <v>亮一/</v>
          </cell>
        </row>
        <row r="134">
          <cell r="B134">
            <v>130</v>
          </cell>
          <cell r="C134">
            <v>1</v>
          </cell>
          <cell r="D134" t="str">
            <v>0</v>
          </cell>
          <cell r="E134" t="str">
            <v>2-</v>
          </cell>
          <cell r="F134" t="str">
            <v>106</v>
          </cell>
          <cell r="G134" t="str">
            <v>教諭</v>
          </cell>
          <cell r="H134" t="str">
            <v>上原　大樹</v>
          </cell>
          <cell r="I134" t="str">
            <v>肝)滑川小</v>
          </cell>
          <cell r="J134" t="str">
            <v>霧島市国分野口西</v>
          </cell>
          <cell r="K134" t="str">
            <v>23-13-4</v>
          </cell>
          <cell r="L134" t="str">
            <v>隼人</v>
          </cell>
          <cell r="M134">
            <v>635448</v>
          </cell>
          <cell r="N134" t="str">
            <v>899-4343</v>
          </cell>
          <cell r="O134" t="str">
            <v>0995</v>
          </cell>
          <cell r="P134" t="str">
            <v>47</v>
          </cell>
          <cell r="Q134" t="str">
            <v>6075</v>
          </cell>
          <cell r="R134" t="str">
            <v>音専</v>
          </cell>
          <cell r="Y134" t="str">
            <v>070635448</v>
          </cell>
          <cell r="Z134" t="str">
            <v>鹿児島銀行</v>
          </cell>
          <cell r="AA134" t="str">
            <v>鹿屋</v>
          </cell>
          <cell r="AB134" t="str">
            <v>500-1178938</v>
          </cell>
          <cell r="AC134" t="str">
            <v>配</v>
          </cell>
          <cell r="AD134" t="str">
            <v>車5分非該当</v>
          </cell>
          <cell r="AE134" t="str">
            <v>借家/50000</v>
          </cell>
          <cell r="AF134">
            <v>401014</v>
          </cell>
          <cell r="AG134">
            <v>39814</v>
          </cell>
          <cell r="AH134">
            <v>383474</v>
          </cell>
          <cell r="AK134">
            <v>37712</v>
          </cell>
          <cell r="AN134" t="str">
            <v/>
          </cell>
          <cell r="AO134" t="str">
            <v/>
          </cell>
          <cell r="AP134" t="str">
            <v/>
          </cell>
          <cell r="AQ134" t="str">
            <v/>
          </cell>
          <cell r="AV134" t="str">
            <v>鹿児島銀行</v>
          </cell>
          <cell r="AW134" t="str">
            <v>種子島</v>
          </cell>
          <cell r="AX134" t="str">
            <v>600-841696</v>
          </cell>
          <cell r="BB134">
            <v>31503</v>
          </cell>
          <cell r="BC134">
            <v>391300</v>
          </cell>
          <cell r="BD134" t="str">
            <v>睦子/</v>
          </cell>
        </row>
        <row r="135">
          <cell r="B135">
            <v>131</v>
          </cell>
          <cell r="C135">
            <v>1</v>
          </cell>
          <cell r="D135" t="str">
            <v>0</v>
          </cell>
          <cell r="E135" t="str">
            <v>2-</v>
          </cell>
          <cell r="F135" t="str">
            <v>109</v>
          </cell>
          <cell r="G135" t="str">
            <v>教諭</v>
          </cell>
          <cell r="H135" t="str">
            <v>木庭　良枝</v>
          </cell>
          <cell r="I135" t="str">
            <v>大)国頭小</v>
          </cell>
          <cell r="J135" t="str">
            <v>霧島市国分中央</v>
          </cell>
          <cell r="K135" t="str">
            <v>4-6-10</v>
          </cell>
          <cell r="L135" t="str">
            <v>国分</v>
          </cell>
          <cell r="M135">
            <v>636631</v>
          </cell>
          <cell r="N135" t="str">
            <v>899-4332</v>
          </cell>
          <cell r="O135" t="str">
            <v>0995</v>
          </cell>
          <cell r="P135" t="str">
            <v>46</v>
          </cell>
          <cell r="Q135" t="str">
            <v>4153</v>
          </cell>
          <cell r="R135" t="str">
            <v>2-4</v>
          </cell>
          <cell r="Y135" t="str">
            <v>070636631</v>
          </cell>
          <cell r="Z135" t="str">
            <v>鹿児島銀行</v>
          </cell>
          <cell r="AA135" t="str">
            <v>国分</v>
          </cell>
          <cell r="AB135" t="str">
            <v>430-2402566</v>
          </cell>
          <cell r="AD135" t="str">
            <v>車15分5.8㎞=6700</v>
          </cell>
          <cell r="AE135" t="str">
            <v>借家/58000</v>
          </cell>
          <cell r="AF135">
            <v>390610</v>
          </cell>
          <cell r="AG135">
            <v>39814</v>
          </cell>
          <cell r="AH135">
            <v>389648</v>
          </cell>
          <cell r="AK135">
            <v>37712</v>
          </cell>
          <cell r="AN135" t="str">
            <v/>
          </cell>
          <cell r="AO135" t="str">
            <v/>
          </cell>
          <cell r="AP135" t="str">
            <v/>
          </cell>
          <cell r="AQ135" t="str">
            <v/>
          </cell>
          <cell r="AV135" t="str">
            <v>鹿児島銀行</v>
          </cell>
          <cell r="AW135" t="str">
            <v>国分</v>
          </cell>
          <cell r="AX135" t="str">
            <v>430-2402566</v>
          </cell>
          <cell r="BB135">
            <v>32234</v>
          </cell>
          <cell r="BC135">
            <v>397600</v>
          </cell>
        </row>
        <row r="136">
          <cell r="B136">
            <v>132</v>
          </cell>
          <cell r="C136">
            <v>1</v>
          </cell>
          <cell r="D136" t="str">
            <v>0</v>
          </cell>
          <cell r="E136" t="str">
            <v>2-</v>
          </cell>
          <cell r="F136" t="str">
            <v>036</v>
          </cell>
          <cell r="G136" t="str">
            <v>教諭</v>
          </cell>
          <cell r="H136" t="str">
            <v>福永　喜人</v>
          </cell>
          <cell r="I136" t="str">
            <v>出)米ノ津東小</v>
          </cell>
          <cell r="J136" t="str">
            <v>霧島市隼人町住吉</v>
          </cell>
          <cell r="K136" t="str">
            <v>1590-3</v>
          </cell>
          <cell r="L136" t="str">
            <v>浜之市</v>
          </cell>
          <cell r="M136">
            <v>747556</v>
          </cell>
          <cell r="N136" t="str">
            <v>899-5101</v>
          </cell>
          <cell r="O136" t="str">
            <v>0995</v>
          </cell>
          <cell r="P136" t="str">
            <v>42</v>
          </cell>
          <cell r="Q136" t="str">
            <v>6017</v>
          </cell>
          <cell r="R136" t="str">
            <v>6-1</v>
          </cell>
          <cell r="Y136" t="str">
            <v>070747556</v>
          </cell>
          <cell r="Z136" t="str">
            <v>鹿児島銀行</v>
          </cell>
          <cell r="AA136" t="str">
            <v>笹貫</v>
          </cell>
          <cell r="AB136" t="str">
            <v>127-189368</v>
          </cell>
          <cell r="AC136" t="str">
            <v>配(H20/5/1～H21/3/31迄)子1</v>
          </cell>
          <cell r="AD136" t="str">
            <v>車3分非該当</v>
          </cell>
          <cell r="AE136" t="str">
            <v>借家/50000</v>
          </cell>
          <cell r="AF136">
            <v>550427</v>
          </cell>
          <cell r="AG136">
            <v>39814</v>
          </cell>
          <cell r="AH136">
            <v>239085</v>
          </cell>
          <cell r="AK136">
            <v>38443</v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V136" t="str">
            <v>鹿児島銀行</v>
          </cell>
          <cell r="AW136" t="str">
            <v>笹貫</v>
          </cell>
          <cell r="AX136" t="str">
            <v>127-189368</v>
          </cell>
          <cell r="BB136">
            <v>32234</v>
          </cell>
          <cell r="BC136">
            <v>241500</v>
          </cell>
          <cell r="BD136" t="str">
            <v>/柁城小教</v>
          </cell>
        </row>
        <row r="137">
          <cell r="B137">
            <v>133</v>
          </cell>
          <cell r="C137">
            <v>1</v>
          </cell>
          <cell r="D137" t="str">
            <v>0</v>
          </cell>
          <cell r="E137" t="str">
            <v>2-</v>
          </cell>
          <cell r="F137" t="str">
            <v>025</v>
          </cell>
          <cell r="G137" t="str">
            <v>教諭</v>
          </cell>
          <cell r="H137" t="str">
            <v>川田代　安子</v>
          </cell>
          <cell r="I137" t="str">
            <v>期付退国分小</v>
          </cell>
          <cell r="J137" t="str">
            <v>霧島市隼人町小田</v>
          </cell>
          <cell r="K137" t="str">
            <v>70-5</v>
          </cell>
          <cell r="L137" t="str">
            <v>浜之市</v>
          </cell>
          <cell r="M137">
            <v>882364</v>
          </cell>
          <cell r="N137" t="str">
            <v>899-5105</v>
          </cell>
          <cell r="O137" t="str">
            <v>0995</v>
          </cell>
          <cell r="P137" t="str">
            <v>43</v>
          </cell>
          <cell r="Q137" t="str">
            <v>8497</v>
          </cell>
          <cell r="R137" t="str">
            <v>3-2</v>
          </cell>
          <cell r="S137" t="str">
            <v>期付</v>
          </cell>
          <cell r="T137" t="str">
            <v>管内</v>
          </cell>
          <cell r="Y137" t="str">
            <v>070882364</v>
          </cell>
          <cell r="Z137" t="str">
            <v>鹿児島銀行</v>
          </cell>
          <cell r="AA137" t="str">
            <v>隼人南</v>
          </cell>
          <cell r="AB137" t="str">
            <v>442-112176</v>
          </cell>
          <cell r="AD137" t="str">
            <v>車3分非該当</v>
          </cell>
          <cell r="AE137" t="str">
            <v>夫</v>
          </cell>
          <cell r="AF137">
            <v>330701</v>
          </cell>
          <cell r="AG137">
            <v>39814</v>
          </cell>
          <cell r="AH137">
            <v>211860</v>
          </cell>
          <cell r="AK137">
            <v>39541</v>
          </cell>
          <cell r="AL137" t="str">
            <v>期限付</v>
          </cell>
          <cell r="AV137" t="str">
            <v>鹿児島銀行</v>
          </cell>
          <cell r="AW137" t="str">
            <v>隼人南</v>
          </cell>
          <cell r="AX137" t="str">
            <v>442-112176</v>
          </cell>
          <cell r="BB137">
            <v>38443</v>
          </cell>
          <cell r="BC137">
            <v>214000</v>
          </cell>
          <cell r="BD137" t="str">
            <v>正人/県職員</v>
          </cell>
        </row>
        <row r="138">
          <cell r="B138">
            <v>134</v>
          </cell>
          <cell r="C138">
            <v>1</v>
          </cell>
          <cell r="D138" t="str">
            <v>0</v>
          </cell>
          <cell r="E138" t="str">
            <v>2-</v>
          </cell>
          <cell r="F138" t="str">
            <v>025</v>
          </cell>
          <cell r="G138" t="str">
            <v>教諭</v>
          </cell>
          <cell r="H138" t="str">
            <v>渕上　麻衣子</v>
          </cell>
          <cell r="I138" t="str">
            <v>期付退H22継続</v>
          </cell>
          <cell r="J138" t="str">
            <v>霧島市国分府中町</v>
          </cell>
          <cell r="K138" t="str">
            <v>24-22</v>
          </cell>
          <cell r="L138" t="str">
            <v>国分</v>
          </cell>
          <cell r="M138">
            <v>885266</v>
          </cell>
          <cell r="N138" t="str">
            <v>899-4346</v>
          </cell>
          <cell r="O138" t="str">
            <v>090</v>
          </cell>
          <cell r="P138" t="str">
            <v>2393</v>
          </cell>
          <cell r="Q138" t="str">
            <v>5476</v>
          </cell>
          <cell r="R138" t="str">
            <v>4-1</v>
          </cell>
          <cell r="S138" t="str">
            <v>期付</v>
          </cell>
          <cell r="T138" t="str">
            <v>管内</v>
          </cell>
          <cell r="Y138" t="str">
            <v>070885266</v>
          </cell>
          <cell r="Z138" t="str">
            <v>鹿児島銀行</v>
          </cell>
          <cell r="AA138" t="str">
            <v>みずほ通</v>
          </cell>
          <cell r="AB138" t="str">
            <v>112-526705</v>
          </cell>
          <cell r="AD138" t="str">
            <v>車3.7㎞=2300</v>
          </cell>
          <cell r="AE138" t="str">
            <v>借家/53000</v>
          </cell>
          <cell r="AF138">
            <v>540502</v>
          </cell>
          <cell r="AG138">
            <v>39814</v>
          </cell>
          <cell r="AH138">
            <v>211860</v>
          </cell>
          <cell r="AK138">
            <v>39541</v>
          </cell>
          <cell r="AL138" t="str">
            <v>期限付</v>
          </cell>
          <cell r="AV138" t="str">
            <v>鹿児島銀行</v>
          </cell>
          <cell r="AW138" t="str">
            <v>みずほ通</v>
          </cell>
          <cell r="AX138" t="str">
            <v>112-526705</v>
          </cell>
          <cell r="BB138">
            <v>39541</v>
          </cell>
          <cell r="BC138">
            <v>214000</v>
          </cell>
        </row>
        <row r="139">
          <cell r="B139">
            <v>135</v>
          </cell>
          <cell r="C139">
            <v>1</v>
          </cell>
          <cell r="D139" t="str">
            <v>0</v>
          </cell>
          <cell r="E139" t="str">
            <v>2-</v>
          </cell>
          <cell r="F139" t="str">
            <v>025</v>
          </cell>
          <cell r="G139" t="str">
            <v>教諭</v>
          </cell>
          <cell r="H139" t="str">
            <v>赤松　則夫</v>
          </cell>
          <cell r="I139" t="str">
            <v>期付退</v>
          </cell>
          <cell r="J139" t="str">
            <v>鹿児島市東佐多町</v>
          </cell>
          <cell r="K139" t="str">
            <v>2592</v>
          </cell>
          <cell r="L139" t="str">
            <v>吉田麓</v>
          </cell>
          <cell r="M139">
            <v>846414</v>
          </cell>
          <cell r="N139" t="str">
            <v>891-1302</v>
          </cell>
          <cell r="O139" t="str">
            <v>099</v>
          </cell>
          <cell r="P139" t="str">
            <v>295</v>
          </cell>
          <cell r="Q139" t="str">
            <v>1767</v>
          </cell>
          <cell r="R139" t="str">
            <v>初任研</v>
          </cell>
          <cell r="S139" t="str">
            <v>期付</v>
          </cell>
          <cell r="T139" t="str">
            <v>管内</v>
          </cell>
          <cell r="U139" t="str">
            <v>日当山/陵南　派遣</v>
          </cell>
          <cell r="Y139" t="str">
            <v>070846414</v>
          </cell>
          <cell r="Z139" t="str">
            <v>鹿児島銀行</v>
          </cell>
          <cell r="AA139" t="str">
            <v>蒲生</v>
          </cell>
          <cell r="AB139" t="str">
            <v>450-898277</v>
          </cell>
          <cell r="AC139" t="str">
            <v>配</v>
          </cell>
          <cell r="AD139" t="str">
            <v>車18.4㎞=13700</v>
          </cell>
          <cell r="AE139" t="str">
            <v>自宅=3000</v>
          </cell>
          <cell r="AF139">
            <v>160925</v>
          </cell>
          <cell r="AG139">
            <v>39541</v>
          </cell>
          <cell r="AH139">
            <v>211860</v>
          </cell>
          <cell r="AK139">
            <v>39541</v>
          </cell>
          <cell r="AL139" t="str">
            <v>拠点校指導教員</v>
          </cell>
          <cell r="AV139" t="str">
            <v>鹿児島銀行</v>
          </cell>
          <cell r="AW139" t="str">
            <v>蒲生</v>
          </cell>
          <cell r="AX139" t="str">
            <v>450-898277</v>
          </cell>
          <cell r="BB139">
            <v>39541</v>
          </cell>
          <cell r="BC139">
            <v>214000</v>
          </cell>
          <cell r="BD139" t="str">
            <v>俊子/無職</v>
          </cell>
        </row>
        <row r="140">
          <cell r="B140">
            <v>136</v>
          </cell>
          <cell r="C140">
            <v>1</v>
          </cell>
          <cell r="D140" t="str">
            <v>0</v>
          </cell>
          <cell r="E140" t="str">
            <v>2-</v>
          </cell>
          <cell r="F140" t="str">
            <v>041</v>
          </cell>
          <cell r="G140" t="str">
            <v>教諭</v>
          </cell>
          <cell r="H140" t="str">
            <v>川添　有人</v>
          </cell>
          <cell r="I140" t="str">
            <v>H21/4/1転居</v>
          </cell>
          <cell r="J140" t="str">
            <v>霧島市隼人町見次</v>
          </cell>
          <cell r="K140" t="str">
            <v>1053</v>
          </cell>
          <cell r="L140" t="str">
            <v>浜之市</v>
          </cell>
          <cell r="M140">
            <v>757471</v>
          </cell>
          <cell r="N140" t="str">
            <v>899-5117</v>
          </cell>
          <cell r="O140" t="str">
            <v>090</v>
          </cell>
          <cell r="P140" t="str">
            <v>5722</v>
          </cell>
          <cell r="Q140" t="str">
            <v>6786</v>
          </cell>
          <cell r="R140" t="str">
            <v>4-3</v>
          </cell>
          <cell r="T140" t="str">
            <v>新規</v>
          </cell>
          <cell r="Y140" t="str">
            <v>070757471</v>
          </cell>
          <cell r="Z140" t="str">
            <v>鹿児島銀行</v>
          </cell>
          <cell r="AA140" t="str">
            <v>きしゃば</v>
          </cell>
          <cell r="AB140" t="str">
            <v>111-669063</v>
          </cell>
          <cell r="AD140" t="str">
            <v>車6分1.9㎞=非該当</v>
          </cell>
          <cell r="AE140" t="str">
            <v>借家/54200</v>
          </cell>
          <cell r="AF140">
            <v>490427</v>
          </cell>
          <cell r="AG140">
            <v>39541</v>
          </cell>
          <cell r="AH140">
            <v>252945</v>
          </cell>
          <cell r="AK140">
            <v>39539</v>
          </cell>
          <cell r="AN140" t="str">
            <v/>
          </cell>
          <cell r="AO140" t="str">
            <v/>
          </cell>
          <cell r="AP140" t="str">
            <v/>
          </cell>
          <cell r="AQ140" t="str">
            <v/>
          </cell>
          <cell r="AV140" t="str">
            <v>鹿児島銀行</v>
          </cell>
          <cell r="AW140" t="str">
            <v>きしゃば</v>
          </cell>
          <cell r="AX140" t="str">
            <v>111-669063</v>
          </cell>
          <cell r="BB140">
            <v>39541</v>
          </cell>
          <cell r="BC140">
            <v>255500</v>
          </cell>
        </row>
        <row r="141">
          <cell r="B141">
            <v>137</v>
          </cell>
          <cell r="G141" t="str">
            <v>非常勤講師</v>
          </cell>
          <cell r="H141" t="str">
            <v>野口　智子</v>
          </cell>
          <cell r="I141" t="str">
            <v>後補充者</v>
          </cell>
          <cell r="J141" t="str">
            <v>霧島市隼人町見次</v>
          </cell>
          <cell r="K141" t="str">
            <v>1478-4</v>
          </cell>
          <cell r="L141" t="str">
            <v>浜之市</v>
          </cell>
          <cell r="N141" t="str">
            <v>899-5117</v>
          </cell>
          <cell r="O141" t="str">
            <v>0995</v>
          </cell>
          <cell r="P141" t="str">
            <v>42</v>
          </cell>
          <cell r="Q141" t="str">
            <v>7049</v>
          </cell>
          <cell r="S141" t="str">
            <v>初補充</v>
          </cell>
          <cell r="AG141">
            <v>39541</v>
          </cell>
          <cell r="BB141">
            <v>39539</v>
          </cell>
        </row>
        <row r="142">
          <cell r="B142">
            <v>138</v>
          </cell>
          <cell r="G142" t="str">
            <v>非常勤講師</v>
          </cell>
          <cell r="H142" t="str">
            <v>吉満　佳代子</v>
          </cell>
          <cell r="I142" t="str">
            <v>後補充者</v>
          </cell>
          <cell r="J142" t="str">
            <v>鹿児島市小野</v>
          </cell>
          <cell r="K142" t="str">
            <v>2-13-15-4</v>
          </cell>
          <cell r="L142" t="str">
            <v>伊敷</v>
          </cell>
          <cell r="N142" t="str">
            <v>890-0008</v>
          </cell>
          <cell r="O142" t="str">
            <v>090</v>
          </cell>
          <cell r="P142" t="str">
            <v>8910</v>
          </cell>
          <cell r="Q142" t="str">
            <v>6769</v>
          </cell>
          <cell r="S142" t="str">
            <v>初補充</v>
          </cell>
          <cell r="AG142">
            <v>39814</v>
          </cell>
        </row>
        <row r="143">
          <cell r="B143">
            <v>139</v>
          </cell>
          <cell r="C143">
            <v>1</v>
          </cell>
          <cell r="D143" t="str">
            <v>0</v>
          </cell>
          <cell r="E143" t="str">
            <v>2-</v>
          </cell>
          <cell r="F143" t="str">
            <v>085</v>
          </cell>
          <cell r="G143" t="str">
            <v>教諭</v>
          </cell>
          <cell r="H143" t="str">
            <v>篠原　美由紀</v>
          </cell>
          <cell r="I143" t="str">
            <v>H21/5/1転居</v>
          </cell>
          <cell r="J143" t="str">
            <v>霧島市国分広瀬</v>
          </cell>
          <cell r="K143" t="str">
            <v>1-24-30</v>
          </cell>
          <cell r="L143" t="str">
            <v>西広瀬</v>
          </cell>
          <cell r="M143">
            <v>678228</v>
          </cell>
          <cell r="N143" t="str">
            <v>899-4321</v>
          </cell>
          <cell r="O143" t="str">
            <v>0995</v>
          </cell>
          <cell r="P143" t="str">
            <v>47</v>
          </cell>
          <cell r="Q143" t="str">
            <v>7607</v>
          </cell>
          <cell r="R143" t="str">
            <v>4-3</v>
          </cell>
          <cell r="Y143" t="str">
            <v>070678228</v>
          </cell>
          <cell r="Z143" t="str">
            <v>鹿児島銀行</v>
          </cell>
          <cell r="AA143" t="str">
            <v>国分西</v>
          </cell>
          <cell r="AB143" t="str">
            <v>433-803629</v>
          </cell>
          <cell r="AD143" t="str">
            <v>車5分非該当</v>
          </cell>
          <cell r="AE143" t="str">
            <v>借家/55000･27000</v>
          </cell>
          <cell r="AF143">
            <v>470701</v>
          </cell>
          <cell r="AG143">
            <v>39814</v>
          </cell>
          <cell r="AH143">
            <v>350742</v>
          </cell>
          <cell r="AK143">
            <v>38808</v>
          </cell>
          <cell r="AN143" t="str">
            <v/>
          </cell>
          <cell r="AO143" t="str">
            <v/>
          </cell>
          <cell r="AP143" t="str">
            <v/>
          </cell>
          <cell r="AQ143" t="str">
            <v/>
          </cell>
          <cell r="AV143" t="str">
            <v>鹿児島銀行</v>
          </cell>
          <cell r="AW143" t="str">
            <v>九州労金</v>
          </cell>
          <cell r="AX143" t="str">
            <v>935-2990935</v>
          </cell>
          <cell r="BB143">
            <v>34060</v>
          </cell>
          <cell r="BC143">
            <v>357900</v>
          </cell>
          <cell r="BD143" t="str">
            <v>修一/大口中</v>
          </cell>
        </row>
        <row r="144">
          <cell r="B144">
            <v>140</v>
          </cell>
          <cell r="G144" t="str">
            <v>非常勤講師</v>
          </cell>
          <cell r="H144" t="str">
            <v>羽嶋　里恵</v>
          </cell>
          <cell r="I144" t="str">
            <v>後補充者</v>
          </cell>
          <cell r="J144" t="str">
            <v>霧島市隼人町東郷</v>
          </cell>
          <cell r="K144" t="str">
            <v>289-1</v>
          </cell>
          <cell r="L144" t="str">
            <v>日当山</v>
          </cell>
          <cell r="N144" t="str">
            <v>899-5115</v>
          </cell>
          <cell r="O144" t="str">
            <v>0995</v>
          </cell>
          <cell r="P144" t="str">
            <v>42</v>
          </cell>
          <cell r="Q144" t="str">
            <v>2929</v>
          </cell>
          <cell r="S144" t="str">
            <v>初補充</v>
          </cell>
        </row>
        <row r="145">
          <cell r="B145">
            <v>141</v>
          </cell>
          <cell r="C145">
            <v>1</v>
          </cell>
          <cell r="D145" t="str">
            <v>0</v>
          </cell>
          <cell r="E145" t="str">
            <v>4-</v>
          </cell>
          <cell r="F145" t="str">
            <v>037</v>
          </cell>
          <cell r="G145" t="str">
            <v>校長</v>
          </cell>
          <cell r="H145" t="str">
            <v>知識　兼次</v>
          </cell>
          <cell r="I145" t="str">
            <v>退)湧水町教委</v>
          </cell>
          <cell r="J145" t="str">
            <v>鹿児島市西陵</v>
          </cell>
          <cell r="K145" t="str">
            <v>6-14-3</v>
          </cell>
          <cell r="M145">
            <v>502502</v>
          </cell>
          <cell r="N145" t="str">
            <v>890-0032</v>
          </cell>
          <cell r="O145" t="str">
            <v>099</v>
          </cell>
          <cell r="P145" t="str">
            <v>282</v>
          </cell>
          <cell r="Q145" t="str">
            <v>5148</v>
          </cell>
          <cell r="R145" t="str">
            <v>管理</v>
          </cell>
          <cell r="Y145" t="str">
            <v>070502502</v>
          </cell>
          <cell r="Z145" t="str">
            <v>鹿児島銀行</v>
          </cell>
          <cell r="AA145" t="str">
            <v>西陵</v>
          </cell>
          <cell r="AB145" t="str">
            <v>107-267985</v>
          </cell>
          <cell r="AC145" t="str">
            <v>配/子1(特1)</v>
          </cell>
          <cell r="AD145" t="str">
            <v>徒歩3分非該当</v>
          </cell>
          <cell r="AE145" t="str">
            <v>教職員専用住宅</v>
          </cell>
          <cell r="AF145">
            <v>240420</v>
          </cell>
          <cell r="AG145">
            <v>38808</v>
          </cell>
          <cell r="AH145">
            <v>458640</v>
          </cell>
          <cell r="AK145">
            <v>38808</v>
          </cell>
          <cell r="AN145" t="str">
            <v/>
          </cell>
          <cell r="AO145" t="str">
            <v/>
          </cell>
          <cell r="AP145" t="str">
            <v/>
          </cell>
          <cell r="AQ145" t="str">
            <v/>
          </cell>
          <cell r="AV145" t="str">
            <v>鹿児島銀行</v>
          </cell>
          <cell r="AW145" t="str">
            <v>西陵</v>
          </cell>
          <cell r="AX145" t="str">
            <v>107-267985</v>
          </cell>
          <cell r="BB145">
            <v>26390</v>
          </cell>
          <cell r="BC145">
            <v>509600</v>
          </cell>
          <cell r="BD145" t="str">
            <v>春美/無職</v>
          </cell>
        </row>
        <row r="146">
          <cell r="B146">
            <v>142</v>
          </cell>
          <cell r="C146">
            <v>1</v>
          </cell>
          <cell r="D146" t="str">
            <v>0</v>
          </cell>
          <cell r="E146" t="str">
            <v>2-</v>
          </cell>
          <cell r="F146" t="str">
            <v>124</v>
          </cell>
          <cell r="G146" t="str">
            <v>教諭</v>
          </cell>
          <cell r="H146" t="str">
            <v>小村　紀昭</v>
          </cell>
          <cell r="I146" t="str">
            <v>姶伊)天降小</v>
          </cell>
          <cell r="J146" t="str">
            <v>姶良市東餅田</v>
          </cell>
          <cell r="K146" t="str">
            <v>2992</v>
          </cell>
          <cell r="L146" t="str">
            <v>帖佐</v>
          </cell>
          <cell r="M146">
            <v>625361</v>
          </cell>
          <cell r="N146" t="str">
            <v>899-5421</v>
          </cell>
          <cell r="O146" t="str">
            <v>0995</v>
          </cell>
          <cell r="P146" t="str">
            <v>66</v>
          </cell>
          <cell r="Q146" t="str">
            <v>2423</v>
          </cell>
          <cell r="R146" t="str">
            <v>6-4</v>
          </cell>
          <cell r="Y146" t="str">
            <v>070625361</v>
          </cell>
          <cell r="Z146" t="str">
            <v>鹿児島銀行</v>
          </cell>
          <cell r="AA146" t="str">
            <v>宮之城</v>
          </cell>
          <cell r="AB146" t="str">
            <v>340-296882</v>
          </cell>
          <cell r="AC146" t="str">
            <v>子2</v>
          </cell>
          <cell r="AD146" t="str">
            <v>車30分12.8㎞=10200</v>
          </cell>
          <cell r="AE146" t="str">
            <v>自宅/3000</v>
          </cell>
          <cell r="AF146">
            <v>351006</v>
          </cell>
          <cell r="AG146">
            <v>40179</v>
          </cell>
          <cell r="AH146">
            <v>400330</v>
          </cell>
          <cell r="AK146">
            <v>38078</v>
          </cell>
          <cell r="AN146" t="str">
            <v/>
          </cell>
          <cell r="AO146" t="str">
            <v/>
          </cell>
          <cell r="AP146" t="str">
            <v/>
          </cell>
          <cell r="AQ146" t="str">
            <v/>
          </cell>
          <cell r="AV146" t="str">
            <v>鹿児島銀行</v>
          </cell>
          <cell r="AW146" t="str">
            <v>菱刈</v>
          </cell>
          <cell r="AX146" t="str">
            <v>411-871494</v>
          </cell>
          <cell r="BB146">
            <v>31868</v>
          </cell>
          <cell r="BC146">
            <v>407642</v>
          </cell>
          <cell r="BD146" t="str">
            <v>麗子/県職員</v>
          </cell>
        </row>
        <row r="147">
          <cell r="B147">
            <v>143</v>
          </cell>
          <cell r="C147">
            <v>1</v>
          </cell>
          <cell r="D147" t="str">
            <v>0</v>
          </cell>
          <cell r="E147" t="str">
            <v>2-</v>
          </cell>
          <cell r="F147" t="str">
            <v>098</v>
          </cell>
          <cell r="G147" t="str">
            <v>教諭</v>
          </cell>
          <cell r="H147" t="str">
            <v>今村　和代</v>
          </cell>
          <cell r="I147" t="str">
            <v>姶伊)吉松小</v>
          </cell>
          <cell r="J147" t="str">
            <v>霧島市国分野口西</v>
          </cell>
          <cell r="K147" t="str">
            <v>2-59</v>
          </cell>
          <cell r="L147" t="str">
            <v>隼人</v>
          </cell>
          <cell r="M147">
            <v>658529</v>
          </cell>
          <cell r="N147" t="str">
            <v>899-4343</v>
          </cell>
          <cell r="O147" t="str">
            <v>0995</v>
          </cell>
          <cell r="P147" t="str">
            <v>47</v>
          </cell>
          <cell r="Q147" t="str">
            <v>2006</v>
          </cell>
          <cell r="R147" t="str">
            <v>6-3</v>
          </cell>
          <cell r="Y147" t="str">
            <v>070658529</v>
          </cell>
          <cell r="Z147" t="str">
            <v>鹿児島銀行</v>
          </cell>
          <cell r="AA147" t="str">
            <v>伊集院</v>
          </cell>
          <cell r="AB147" t="str">
            <v>310-552318</v>
          </cell>
          <cell r="AD147" t="str">
            <v>車8分2.1㎞=2300</v>
          </cell>
          <cell r="AE147" t="str">
            <v>借家/55000･27000</v>
          </cell>
          <cell r="AF147">
            <v>450613</v>
          </cell>
          <cell r="AG147">
            <v>40179</v>
          </cell>
          <cell r="AH147">
            <v>364266</v>
          </cell>
          <cell r="AK147">
            <v>38078</v>
          </cell>
          <cell r="AN147" t="str">
            <v/>
          </cell>
          <cell r="AO147" t="str">
            <v/>
          </cell>
          <cell r="AP147" t="str">
            <v/>
          </cell>
          <cell r="AQ147" t="str">
            <v/>
          </cell>
          <cell r="AV147" t="str">
            <v>鹿児島銀行</v>
          </cell>
          <cell r="AW147" t="str">
            <v>伊集院</v>
          </cell>
          <cell r="AX147" t="str">
            <v>310-552318</v>
          </cell>
          <cell r="BB147">
            <v>33329</v>
          </cell>
          <cell r="BC147">
            <v>376100</v>
          </cell>
        </row>
        <row r="148">
          <cell r="B148">
            <v>144</v>
          </cell>
          <cell r="C148">
            <v>1</v>
          </cell>
          <cell r="D148" t="str">
            <v>0</v>
          </cell>
          <cell r="E148" t="str">
            <v>2-</v>
          </cell>
          <cell r="F148" t="str">
            <v>095</v>
          </cell>
          <cell r="G148" t="str">
            <v>教諭</v>
          </cell>
          <cell r="H148" t="str">
            <v>樋渡　聡子</v>
          </cell>
          <cell r="I148" t="str">
            <v>姶伊)天降小</v>
          </cell>
          <cell r="J148" t="str">
            <v>霧島市国分名波町</v>
          </cell>
          <cell r="K148" t="str">
            <v>6-11-6</v>
          </cell>
          <cell r="L148" t="str">
            <v>国分</v>
          </cell>
          <cell r="M148">
            <v>676195</v>
          </cell>
          <cell r="N148" t="str">
            <v>899-4311</v>
          </cell>
          <cell r="O148" t="str">
            <v>0995</v>
          </cell>
          <cell r="P148" t="str">
            <v>45</v>
          </cell>
          <cell r="Q148" t="str">
            <v>3500</v>
          </cell>
          <cell r="R148" t="str">
            <v>2-2</v>
          </cell>
          <cell r="Y148" t="str">
            <v>070676195</v>
          </cell>
          <cell r="Z148" t="str">
            <v>鹿児島銀行</v>
          </cell>
          <cell r="AA148" t="str">
            <v>岩川</v>
          </cell>
          <cell r="AB148" t="str">
            <v>850-738425</v>
          </cell>
          <cell r="AD148" t="str">
            <v>車17分7.0㎞=6700</v>
          </cell>
          <cell r="AE148" t="str">
            <v>夫</v>
          </cell>
          <cell r="AF148">
            <v>440402</v>
          </cell>
          <cell r="AG148">
            <v>40179</v>
          </cell>
          <cell r="AH148">
            <v>360150</v>
          </cell>
          <cell r="AK148">
            <v>37347</v>
          </cell>
          <cell r="AN148" t="str">
            <v/>
          </cell>
          <cell r="AO148" t="str">
            <v/>
          </cell>
          <cell r="AP148" t="str">
            <v/>
          </cell>
          <cell r="AQ148" t="str">
            <v/>
          </cell>
          <cell r="AV148" t="str">
            <v>鹿児島銀行</v>
          </cell>
          <cell r="AW148" t="str">
            <v>岩川</v>
          </cell>
          <cell r="AX148" t="str">
            <v>850-738425</v>
          </cell>
          <cell r="BB148">
            <v>34060</v>
          </cell>
          <cell r="BC148">
            <v>372300</v>
          </cell>
          <cell r="BD148" t="str">
            <v>一也/</v>
          </cell>
        </row>
        <row r="149">
          <cell r="B149">
            <v>145</v>
          </cell>
          <cell r="C149">
            <v>1</v>
          </cell>
          <cell r="D149" t="str">
            <v>0</v>
          </cell>
          <cell r="E149" t="str">
            <v>2-</v>
          </cell>
          <cell r="F149" t="str">
            <v>090</v>
          </cell>
          <cell r="G149" t="str">
            <v>教諭</v>
          </cell>
          <cell r="H149" t="str">
            <v>浦　　博司</v>
          </cell>
          <cell r="I149" t="str">
            <v>大)亀津小</v>
          </cell>
          <cell r="J149" t="str">
            <v>霧島市隼人町内山田</v>
          </cell>
          <cell r="K149" t="str">
            <v>2-6-16</v>
          </cell>
          <cell r="L149" t="str">
            <v>日当山</v>
          </cell>
          <cell r="M149">
            <v>692310</v>
          </cell>
          <cell r="N149" t="str">
            <v>899-5115</v>
          </cell>
          <cell r="O149" t="str">
            <v>0995</v>
          </cell>
          <cell r="P149" t="str">
            <v>42</v>
          </cell>
          <cell r="Q149" t="str">
            <v>0716</v>
          </cell>
          <cell r="R149" t="str">
            <v>特支知</v>
          </cell>
          <cell r="U149" t="str">
            <v>生徒</v>
          </cell>
          <cell r="Y149" t="str">
            <v>070692310</v>
          </cell>
          <cell r="Z149" t="str">
            <v>鹿児島銀行</v>
          </cell>
          <cell r="AA149" t="str">
            <v>城西</v>
          </cell>
          <cell r="AB149" t="str">
            <v>180-311042</v>
          </cell>
          <cell r="AC149" t="str">
            <v>配/子1</v>
          </cell>
          <cell r="AD149" t="str">
            <v>車7分2.7㎞=2300</v>
          </cell>
          <cell r="AE149" t="str">
            <v>借家/63000･27000</v>
          </cell>
          <cell r="AF149">
            <v>450808</v>
          </cell>
          <cell r="AG149">
            <v>40179</v>
          </cell>
          <cell r="AH149">
            <v>374808</v>
          </cell>
          <cell r="AK149">
            <v>38078</v>
          </cell>
          <cell r="AN149" t="str">
            <v/>
          </cell>
          <cell r="AO149" t="str">
            <v/>
          </cell>
          <cell r="AP149" t="str">
            <v/>
          </cell>
          <cell r="AQ149" t="str">
            <v/>
          </cell>
          <cell r="AV149" t="str">
            <v>鹿児島銀行</v>
          </cell>
          <cell r="AW149" t="str">
            <v>城西</v>
          </cell>
          <cell r="AX149" t="str">
            <v>180-311042</v>
          </cell>
          <cell r="BB149">
            <v>34790</v>
          </cell>
          <cell r="BC149">
            <v>365400</v>
          </cell>
          <cell r="BD149" t="str">
            <v>/天城中学校</v>
          </cell>
        </row>
        <row r="150">
          <cell r="B150">
            <v>146</v>
          </cell>
          <cell r="C150">
            <v>1</v>
          </cell>
          <cell r="D150" t="str">
            <v>0</v>
          </cell>
          <cell r="E150" t="str">
            <v>2-</v>
          </cell>
          <cell r="F150" t="str">
            <v>083</v>
          </cell>
          <cell r="G150" t="str">
            <v>教諭</v>
          </cell>
          <cell r="H150" t="str">
            <v>谷口　琴美</v>
          </cell>
          <cell r="I150" t="str">
            <v>隅)岩南小</v>
          </cell>
          <cell r="J150" t="str">
            <v>霧島市国分中央</v>
          </cell>
          <cell r="K150" t="str">
            <v>5-4-3</v>
          </cell>
          <cell r="L150" t="str">
            <v>国分</v>
          </cell>
          <cell r="M150">
            <v>693481</v>
          </cell>
          <cell r="N150" t="str">
            <v>899-4332</v>
          </cell>
          <cell r="O150" t="str">
            <v>0995</v>
          </cell>
          <cell r="P150" t="str">
            <v>46</v>
          </cell>
          <cell r="Q150" t="str">
            <v>5690</v>
          </cell>
          <cell r="R150" t="str">
            <v>1-1</v>
          </cell>
          <cell r="Y150" t="str">
            <v>070693481</v>
          </cell>
          <cell r="Z150" t="str">
            <v>鹿児島銀行</v>
          </cell>
          <cell r="AA150" t="str">
            <v>宮内出張所</v>
          </cell>
          <cell r="AB150" t="str">
            <v>391-64459</v>
          </cell>
          <cell r="AD150" t="str">
            <v>車10分3.5㎞=2300</v>
          </cell>
          <cell r="AE150" t="str">
            <v>借家/60000･27000</v>
          </cell>
          <cell r="AF150">
            <v>470820</v>
          </cell>
          <cell r="AG150">
            <v>40179</v>
          </cell>
          <cell r="AH150">
            <v>340158</v>
          </cell>
          <cell r="AK150">
            <v>38078</v>
          </cell>
          <cell r="AN150" t="str">
            <v/>
          </cell>
          <cell r="AO150" t="str">
            <v/>
          </cell>
          <cell r="AP150" t="str">
            <v/>
          </cell>
          <cell r="AQ150" t="str">
            <v/>
          </cell>
          <cell r="AV150" t="str">
            <v>鹿児島銀行</v>
          </cell>
          <cell r="AW150" t="str">
            <v>宮内出張所</v>
          </cell>
          <cell r="AX150" t="str">
            <v>391-64459</v>
          </cell>
          <cell r="BB150">
            <v>34790</v>
          </cell>
          <cell r="BC150">
            <v>353800</v>
          </cell>
        </row>
        <row r="151">
          <cell r="B151">
            <v>147</v>
          </cell>
          <cell r="C151">
            <v>1</v>
          </cell>
          <cell r="D151" t="str">
            <v>0</v>
          </cell>
          <cell r="E151" t="str">
            <v>2-</v>
          </cell>
          <cell r="F151" t="str">
            <v>026</v>
          </cell>
          <cell r="G151" t="str">
            <v>教諭</v>
          </cell>
          <cell r="H151" t="str">
            <v>迫田　麻衣子</v>
          </cell>
          <cell r="I151" t="str">
            <v>隅)潤ヶ野小</v>
          </cell>
          <cell r="J151" t="str">
            <v>霧島市隼人町見次</v>
          </cell>
          <cell r="K151" t="str">
            <v>844-1</v>
          </cell>
          <cell r="L151" t="str">
            <v>浜之市</v>
          </cell>
          <cell r="M151">
            <v>751201</v>
          </cell>
          <cell r="N151" t="str">
            <v>899-5117</v>
          </cell>
          <cell r="O151" t="str">
            <v>080</v>
          </cell>
          <cell r="P151" t="str">
            <v>1787</v>
          </cell>
          <cell r="Q151" t="str">
            <v>9842</v>
          </cell>
          <cell r="R151" t="str">
            <v>6-2</v>
          </cell>
          <cell r="Y151" t="str">
            <v>070751201</v>
          </cell>
          <cell r="Z151" t="str">
            <v>鹿児島銀行</v>
          </cell>
          <cell r="AA151" t="str">
            <v>武町</v>
          </cell>
          <cell r="AB151" t="str">
            <v>100-1321215</v>
          </cell>
          <cell r="AD151" t="str">
            <v>車5分非該当</v>
          </cell>
          <cell r="AE151" t="str">
            <v>借家/40000･19500</v>
          </cell>
          <cell r="AF151">
            <v>571224</v>
          </cell>
          <cell r="AG151">
            <v>40179</v>
          </cell>
          <cell r="AH151">
            <v>213840</v>
          </cell>
          <cell r="AK151">
            <v>38808</v>
          </cell>
          <cell r="AN151" t="str">
            <v/>
          </cell>
          <cell r="AO151" t="str">
            <v/>
          </cell>
          <cell r="AP151" t="str">
            <v/>
          </cell>
          <cell r="AQ151" t="str">
            <v/>
          </cell>
          <cell r="AV151" t="str">
            <v>鹿児島銀行</v>
          </cell>
          <cell r="AW151" t="str">
            <v>武町</v>
          </cell>
          <cell r="AX151" t="str">
            <v>100-1321215</v>
          </cell>
          <cell r="BB151">
            <v>38808</v>
          </cell>
          <cell r="BC151">
            <v>224600</v>
          </cell>
        </row>
        <row r="152">
          <cell r="B152">
            <v>148</v>
          </cell>
          <cell r="C152">
            <v>1</v>
          </cell>
          <cell r="D152" t="str">
            <v>0</v>
          </cell>
          <cell r="E152" t="str">
            <v>2-</v>
          </cell>
          <cell r="F152" t="str">
            <v>025</v>
          </cell>
          <cell r="G152" t="str">
            <v>教諭</v>
          </cell>
          <cell r="H152" t="str">
            <v>渕上　麻衣子</v>
          </cell>
          <cell r="I152" t="str">
            <v>期付退職</v>
          </cell>
          <cell r="J152" t="str">
            <v>霧島市国分府中町</v>
          </cell>
          <cell r="K152" t="str">
            <v>24-22</v>
          </cell>
          <cell r="L152" t="str">
            <v>国分</v>
          </cell>
          <cell r="M152">
            <v>885266</v>
          </cell>
          <cell r="N152" t="str">
            <v>899-4346</v>
          </cell>
          <cell r="O152" t="str">
            <v>090</v>
          </cell>
          <cell r="P152" t="str">
            <v>2393</v>
          </cell>
          <cell r="Q152" t="str">
            <v>5476</v>
          </cell>
          <cell r="R152" t="str">
            <v>音専</v>
          </cell>
          <cell r="S152" t="str">
            <v>期付</v>
          </cell>
          <cell r="T152" t="str">
            <v>管内</v>
          </cell>
          <cell r="Y152" t="str">
            <v>070885266</v>
          </cell>
          <cell r="Z152" t="str">
            <v>鹿児島銀行</v>
          </cell>
          <cell r="AA152" t="str">
            <v>みずほ通</v>
          </cell>
          <cell r="AB152" t="str">
            <v>112-526705</v>
          </cell>
          <cell r="AD152" t="str">
            <v>車10分3.7㎞=2300</v>
          </cell>
          <cell r="AE152" t="str">
            <v>借家/53000･26000</v>
          </cell>
          <cell r="AF152">
            <v>540502</v>
          </cell>
          <cell r="AG152">
            <v>39906</v>
          </cell>
          <cell r="AH152">
            <v>211860</v>
          </cell>
          <cell r="AK152">
            <v>39906</v>
          </cell>
          <cell r="AL152" t="str">
            <v>期限付</v>
          </cell>
          <cell r="AV152" t="str">
            <v>鹿児島銀行</v>
          </cell>
          <cell r="AW152" t="str">
            <v>みずほ通</v>
          </cell>
          <cell r="AX152" t="str">
            <v>112-526705</v>
          </cell>
          <cell r="BB152">
            <v>39906</v>
          </cell>
          <cell r="BC152">
            <v>214000</v>
          </cell>
        </row>
        <row r="153">
          <cell r="B153">
            <v>149</v>
          </cell>
          <cell r="C153">
            <v>1</v>
          </cell>
          <cell r="D153" t="str">
            <v>0</v>
          </cell>
          <cell r="E153" t="str">
            <v>1-</v>
          </cell>
          <cell r="F153" t="str">
            <v>033</v>
          </cell>
          <cell r="G153" t="str">
            <v>講師</v>
          </cell>
          <cell r="H153" t="str">
            <v>今島　由紀子</v>
          </cell>
          <cell r="I153" t="str">
            <v>隅)安楽小</v>
          </cell>
          <cell r="J153" t="str">
            <v>姶良市東餅田</v>
          </cell>
          <cell r="K153" t="str">
            <v>1472-2</v>
          </cell>
          <cell r="L153" t="str">
            <v>帖佐</v>
          </cell>
          <cell r="M153">
            <v>887064</v>
          </cell>
          <cell r="N153" t="str">
            <v>899-5421</v>
          </cell>
          <cell r="O153" t="str">
            <v>0995</v>
          </cell>
          <cell r="P153" t="str">
            <v>67</v>
          </cell>
          <cell r="Q153" t="str">
            <v>1299</v>
          </cell>
          <cell r="R153" t="str">
            <v>4-2</v>
          </cell>
          <cell r="S153" t="str">
            <v>期付</v>
          </cell>
          <cell r="T153" t="str">
            <v>管内</v>
          </cell>
          <cell r="Y153" t="str">
            <v>070887064</v>
          </cell>
          <cell r="Z153" t="str">
            <v>鹿児島銀行</v>
          </cell>
          <cell r="AA153" t="str">
            <v>西陵</v>
          </cell>
          <cell r="AB153" t="str">
            <v>107-432915</v>
          </cell>
          <cell r="AD153" t="str">
            <v>車19分10.8㎞=10200</v>
          </cell>
          <cell r="AE153" t="str">
            <v>借家/46000･22500</v>
          </cell>
          <cell r="AF153">
            <v>550926</v>
          </cell>
          <cell r="AG153">
            <v>39906</v>
          </cell>
          <cell r="AH153">
            <v>206910</v>
          </cell>
          <cell r="AK153">
            <v>39906</v>
          </cell>
          <cell r="AL153" t="str">
            <v>期限付</v>
          </cell>
          <cell r="AV153" t="str">
            <v>鹿児島銀行</v>
          </cell>
          <cell r="AW153" t="str">
            <v>西陵</v>
          </cell>
          <cell r="AX153" t="str">
            <v>107-432915</v>
          </cell>
          <cell r="BB153">
            <v>39906</v>
          </cell>
          <cell r="BC153">
            <v>209000</v>
          </cell>
        </row>
        <row r="154">
          <cell r="B154">
            <v>150</v>
          </cell>
          <cell r="C154">
            <v>1</v>
          </cell>
          <cell r="D154" t="str">
            <v>0</v>
          </cell>
          <cell r="E154" t="str">
            <v>2-</v>
          </cell>
          <cell r="F154" t="str">
            <v>025</v>
          </cell>
          <cell r="G154" t="str">
            <v>教諭</v>
          </cell>
          <cell r="H154" t="str">
            <v>田中　美知江</v>
          </cell>
          <cell r="I154" t="str">
            <v>期付退</v>
          </cell>
          <cell r="J154" t="str">
            <v>姶良市三拾町</v>
          </cell>
          <cell r="K154" t="str">
            <v>1180-3</v>
          </cell>
          <cell r="L154" t="str">
            <v>帖佐</v>
          </cell>
          <cell r="M154">
            <v>873691</v>
          </cell>
          <cell r="N154" t="str">
            <v>899-5412</v>
          </cell>
          <cell r="O154" t="str">
            <v>0995</v>
          </cell>
          <cell r="P154" t="str">
            <v>66</v>
          </cell>
          <cell r="Q154" t="str">
            <v>9522</v>
          </cell>
          <cell r="R154" t="str">
            <v>2-5</v>
          </cell>
          <cell r="S154" t="str">
            <v>期付</v>
          </cell>
          <cell r="T154" t="str">
            <v>管内</v>
          </cell>
          <cell r="Y154" t="str">
            <v>070873691</v>
          </cell>
          <cell r="Z154" t="str">
            <v>鹿児島銀行</v>
          </cell>
          <cell r="AA154" t="str">
            <v>牧之原代理店</v>
          </cell>
          <cell r="AB154" t="str">
            <v>434-788561</v>
          </cell>
          <cell r="AD154" t="str">
            <v>車30分13.1㎞=10200</v>
          </cell>
          <cell r="AE154" t="str">
            <v>夫</v>
          </cell>
          <cell r="AF154">
            <v>380427</v>
          </cell>
          <cell r="AG154">
            <v>39909</v>
          </cell>
          <cell r="AK154">
            <v>39909</v>
          </cell>
          <cell r="AL154" t="str">
            <v>期限付</v>
          </cell>
          <cell r="AV154" t="str">
            <v>鹿児島銀行</v>
          </cell>
          <cell r="AW154" t="str">
            <v>牧之原代理店</v>
          </cell>
          <cell r="AX154" t="str">
            <v>434-788561</v>
          </cell>
          <cell r="BB154">
            <v>39909</v>
          </cell>
          <cell r="BC154">
            <v>214000</v>
          </cell>
          <cell r="BD154" t="str">
            <v>夫/市来農芸高校</v>
          </cell>
        </row>
        <row r="155">
          <cell r="B155">
            <v>151</v>
          </cell>
          <cell r="C155">
            <v>1</v>
          </cell>
          <cell r="D155" t="str">
            <v>0</v>
          </cell>
          <cell r="E155" t="str">
            <v>2-</v>
          </cell>
          <cell r="F155" t="str">
            <v>030</v>
          </cell>
          <cell r="G155" t="str">
            <v>教諭</v>
          </cell>
          <cell r="H155" t="str">
            <v>竹石　麻衣子</v>
          </cell>
          <cell r="I155" t="str">
            <v>隅)潤ヶ野小</v>
          </cell>
          <cell r="J155" t="str">
            <v>霧島市隼人町見次</v>
          </cell>
          <cell r="K155" t="str">
            <v>844-1</v>
          </cell>
          <cell r="L155" t="str">
            <v>浜之市</v>
          </cell>
          <cell r="M155">
            <v>751201</v>
          </cell>
          <cell r="N155" t="str">
            <v>899-5117</v>
          </cell>
          <cell r="O155" t="str">
            <v>080</v>
          </cell>
          <cell r="P155" t="str">
            <v>1787</v>
          </cell>
          <cell r="Q155" t="str">
            <v>9842</v>
          </cell>
          <cell r="R155" t="str">
            <v>6-2</v>
          </cell>
          <cell r="S155">
            <v>40033</v>
          </cell>
          <cell r="T155" t="str">
            <v>婚姻</v>
          </cell>
          <cell r="Y155" t="str">
            <v>070751201</v>
          </cell>
          <cell r="Z155" t="str">
            <v>鹿児島銀行</v>
          </cell>
          <cell r="AA155" t="str">
            <v>武町</v>
          </cell>
          <cell r="AB155" t="str">
            <v>100-1321215</v>
          </cell>
          <cell r="AD155" t="str">
            <v>車5分非該当</v>
          </cell>
          <cell r="AE155" t="str">
            <v>借家/40000･19500</v>
          </cell>
          <cell r="AF155">
            <v>571224</v>
          </cell>
          <cell r="AG155">
            <v>40179</v>
          </cell>
          <cell r="AH155">
            <v>223477</v>
          </cell>
          <cell r="AK155">
            <v>38808</v>
          </cell>
          <cell r="AN155" t="str">
            <v/>
          </cell>
          <cell r="AO155" t="str">
            <v/>
          </cell>
          <cell r="AP155" t="str">
            <v/>
          </cell>
          <cell r="AQ155" t="str">
            <v/>
          </cell>
          <cell r="AV155" t="str">
            <v>鹿児島銀行</v>
          </cell>
          <cell r="AW155" t="str">
            <v>武町</v>
          </cell>
          <cell r="AX155" t="str">
            <v>100-1321215</v>
          </cell>
          <cell r="BB155">
            <v>38808</v>
          </cell>
          <cell r="BC155">
            <v>224600</v>
          </cell>
          <cell r="BD155" t="str">
            <v>/曽於市役所</v>
          </cell>
        </row>
        <row r="156">
          <cell r="B156">
            <v>152</v>
          </cell>
          <cell r="C156">
            <v>1</v>
          </cell>
          <cell r="D156" t="str">
            <v>0</v>
          </cell>
          <cell r="E156" t="str">
            <v>2-</v>
          </cell>
          <cell r="F156" t="str">
            <v>089</v>
          </cell>
          <cell r="G156" t="str">
            <v>教諭</v>
          </cell>
          <cell r="H156" t="str">
            <v>石丸　良輔</v>
          </cell>
          <cell r="I156" t="str">
            <v>姶)天降小</v>
          </cell>
          <cell r="J156" t="str">
            <v>霧島市溝辺町麓</v>
          </cell>
          <cell r="K156" t="str">
            <v>1278-12</v>
          </cell>
          <cell r="L156" t="str">
            <v>鹿児島空港</v>
          </cell>
          <cell r="M156">
            <v>684368</v>
          </cell>
          <cell r="N156" t="str">
            <v>899-6404</v>
          </cell>
          <cell r="O156" t="str">
            <v>0995</v>
          </cell>
          <cell r="P156" t="str">
            <v>58</v>
          </cell>
          <cell r="Q156" t="str">
            <v>3134</v>
          </cell>
          <cell r="R156" t="str">
            <v>指法改</v>
          </cell>
          <cell r="U156" t="str">
            <v>教務</v>
          </cell>
          <cell r="Y156" t="str">
            <v>070684368</v>
          </cell>
          <cell r="Z156" t="str">
            <v>鹿児島銀行</v>
          </cell>
          <cell r="AA156" t="str">
            <v>加治木</v>
          </cell>
          <cell r="AB156" t="str">
            <v>400-973102</v>
          </cell>
          <cell r="AC156" t="str">
            <v>配子3</v>
          </cell>
          <cell r="AD156" t="str">
            <v>車25分13.4㎞=10200</v>
          </cell>
          <cell r="AE156" t="str">
            <v>自宅/3000</v>
          </cell>
          <cell r="AF156">
            <v>460804</v>
          </cell>
          <cell r="AG156">
            <v>40179</v>
          </cell>
          <cell r="AH156">
            <v>358639</v>
          </cell>
          <cell r="AK156">
            <v>38443</v>
          </cell>
          <cell r="AN156" t="str">
            <v/>
          </cell>
          <cell r="AO156" t="str">
            <v/>
          </cell>
          <cell r="AP156" t="str">
            <v/>
          </cell>
          <cell r="AQ156" t="str">
            <v/>
          </cell>
          <cell r="AV156" t="str">
            <v>鹿児島銀行</v>
          </cell>
          <cell r="AW156" t="str">
            <v>加治木</v>
          </cell>
          <cell r="AX156" t="str">
            <v>400-973102</v>
          </cell>
          <cell r="BB156">
            <v>34425</v>
          </cell>
          <cell r="BC156">
            <v>364100</v>
          </cell>
          <cell r="BD156" t="str">
            <v>あけみ/無職</v>
          </cell>
        </row>
        <row r="157">
          <cell r="B157">
            <v>153</v>
          </cell>
          <cell r="C157">
            <v>1</v>
          </cell>
          <cell r="D157" t="str">
            <v>0</v>
          </cell>
          <cell r="E157" t="str">
            <v>2-</v>
          </cell>
          <cell r="F157" t="str">
            <v>032</v>
          </cell>
          <cell r="G157" t="str">
            <v>教諭</v>
          </cell>
          <cell r="H157" t="str">
            <v>坂元　聖水</v>
          </cell>
          <cell r="I157" t="str">
            <v>婚姻姓変更</v>
          </cell>
          <cell r="J157" t="str">
            <v>霧島市隼人町真孝</v>
          </cell>
          <cell r="K157" t="str">
            <v>842</v>
          </cell>
          <cell r="L157" t="str">
            <v>浜之市</v>
          </cell>
          <cell r="M157">
            <v>757250</v>
          </cell>
          <cell r="N157" t="str">
            <v>899-5102</v>
          </cell>
          <cell r="O157" t="str">
            <v>0995</v>
          </cell>
          <cell r="P157" t="str">
            <v>42</v>
          </cell>
          <cell r="Q157" t="str">
            <v>6367</v>
          </cell>
          <cell r="R157" t="str">
            <v>4-1</v>
          </cell>
          <cell r="S157">
            <v>40238</v>
          </cell>
          <cell r="T157" t="str">
            <v>婚姻</v>
          </cell>
          <cell r="Y157" t="str">
            <v>070757250</v>
          </cell>
          <cell r="Z157" t="str">
            <v>鹿児島銀行</v>
          </cell>
          <cell r="AA157" t="str">
            <v>宇宿</v>
          </cell>
          <cell r="AB157" t="str">
            <v>121-318612</v>
          </cell>
          <cell r="AD157" t="str">
            <v>車2分0.3㎞=非該当</v>
          </cell>
          <cell r="AE157" t="str">
            <v>借家/50000･24500</v>
          </cell>
          <cell r="AF157">
            <v>541004</v>
          </cell>
          <cell r="AG157">
            <v>40179</v>
          </cell>
          <cell r="AH157">
            <v>240293</v>
          </cell>
          <cell r="AK157">
            <v>39539</v>
          </cell>
          <cell r="AN157" t="str">
            <v/>
          </cell>
          <cell r="AO157" t="str">
            <v/>
          </cell>
          <cell r="AP157" t="str">
            <v/>
          </cell>
          <cell r="AQ157" t="str">
            <v/>
          </cell>
          <cell r="AV157" t="str">
            <v>鹿児島銀行</v>
          </cell>
          <cell r="AW157" t="str">
            <v>宇宿</v>
          </cell>
          <cell r="AX157" t="str">
            <v>121-318612</v>
          </cell>
          <cell r="BB157">
            <v>39539</v>
          </cell>
          <cell r="BC157">
            <v>241500</v>
          </cell>
        </row>
        <row r="158">
          <cell r="B158">
            <v>154</v>
          </cell>
          <cell r="G158" t="str">
            <v>支援員</v>
          </cell>
          <cell r="H158" t="str">
            <v>和田守　朋子</v>
          </cell>
          <cell r="I158" t="str">
            <v>ワダモリ　トモコ</v>
          </cell>
          <cell r="J158" t="str">
            <v>霧島市国分郡田</v>
          </cell>
          <cell r="K158" t="str">
            <v>1038-4</v>
          </cell>
          <cell r="L158" t="str">
            <v>重久</v>
          </cell>
          <cell r="N158" t="str">
            <v>899-4305</v>
          </cell>
          <cell r="O158" t="str">
            <v>0995</v>
          </cell>
          <cell r="P158" t="str">
            <v>46</v>
          </cell>
          <cell r="Q158" t="str">
            <v>4786</v>
          </cell>
          <cell r="R158" t="str">
            <v>支援員</v>
          </cell>
          <cell r="Y158" t="str">
            <v/>
          </cell>
          <cell r="AN158" t="str">
            <v/>
          </cell>
          <cell r="AO158" t="str">
            <v/>
          </cell>
          <cell r="AP158" t="str">
            <v/>
          </cell>
          <cell r="AQ158" t="str">
            <v/>
          </cell>
          <cell r="AV158">
            <v>0</v>
          </cell>
        </row>
        <row r="159">
          <cell r="B159">
            <v>155</v>
          </cell>
          <cell r="G159" t="str">
            <v>初任研</v>
          </cell>
          <cell r="H159" t="str">
            <v>岩﨑　明</v>
          </cell>
          <cell r="I159" t="str">
            <v>イワサキ　アキラ</v>
          </cell>
          <cell r="R159" t="str">
            <v>国分小</v>
          </cell>
          <cell r="AN159" t="str">
            <v/>
          </cell>
          <cell r="AO159" t="str">
            <v/>
          </cell>
          <cell r="AP159" t="str">
            <v/>
          </cell>
          <cell r="AQ159" t="str">
            <v/>
          </cell>
        </row>
        <row r="160">
          <cell r="B160">
            <v>156</v>
          </cell>
          <cell r="G160" t="str">
            <v>学校主事</v>
          </cell>
          <cell r="H160" t="str">
            <v>酒田　利行</v>
          </cell>
          <cell r="I160" t="str">
            <v>舞鶴中学校</v>
          </cell>
          <cell r="J160" t="str">
            <v>霧島市隼人町真孝</v>
          </cell>
          <cell r="K160" t="str">
            <v>1620-21</v>
          </cell>
          <cell r="M160" t="str">
            <v>共)8545573</v>
          </cell>
          <cell r="N160" t="str">
            <v>899-5102</v>
          </cell>
          <cell r="O160" t="str">
            <v>0995</v>
          </cell>
          <cell r="P160" t="str">
            <v>42</v>
          </cell>
          <cell r="Q160" t="str">
            <v>2284</v>
          </cell>
          <cell r="R160" t="str">
            <v>学校主事</v>
          </cell>
        </row>
        <row r="161">
          <cell r="B161">
            <v>157</v>
          </cell>
          <cell r="G161" t="str">
            <v>購買</v>
          </cell>
          <cell r="H161" t="str">
            <v>倉野　知榮子</v>
          </cell>
          <cell r="I161" t="str">
            <v>廃止退職</v>
          </cell>
          <cell r="O161" t="str">
            <v>0995</v>
          </cell>
          <cell r="P161" t="str">
            <v>42</v>
          </cell>
          <cell r="Q161" t="str">
            <v>6437</v>
          </cell>
          <cell r="R161" t="str">
            <v>購買</v>
          </cell>
        </row>
        <row r="162">
          <cell r="B162">
            <v>158</v>
          </cell>
          <cell r="C162">
            <v>1</v>
          </cell>
          <cell r="D162" t="str">
            <v>0</v>
          </cell>
          <cell r="E162" t="str">
            <v>2-</v>
          </cell>
          <cell r="F162" t="str">
            <v>051</v>
          </cell>
          <cell r="G162" t="str">
            <v>教諭</v>
          </cell>
          <cell r="H162" t="str">
            <v>弓場　隆章</v>
          </cell>
          <cell r="I162" t="str">
            <v>8/16転居</v>
          </cell>
          <cell r="J162" t="str">
            <v>霧島市隼人町姫城</v>
          </cell>
          <cell r="K162" t="str">
            <v>603-1</v>
          </cell>
          <cell r="L162" t="str">
            <v>日当山</v>
          </cell>
          <cell r="M162">
            <v>747491</v>
          </cell>
          <cell r="N162" t="str">
            <v>899-5111</v>
          </cell>
          <cell r="O162" t="str">
            <v>0995</v>
          </cell>
          <cell r="P162" t="str">
            <v>42</v>
          </cell>
          <cell r="Q162" t="str">
            <v>1270</v>
          </cell>
          <cell r="R162" t="str">
            <v>5-1</v>
          </cell>
          <cell r="Y162" t="str">
            <v>070747491</v>
          </cell>
          <cell r="Z162" t="str">
            <v>鹿児島銀行</v>
          </cell>
          <cell r="AA162" t="str">
            <v>伊敷ﾆｭｰﾀｳﾝ出張所</v>
          </cell>
          <cell r="AB162" t="str">
            <v>135-100530</v>
          </cell>
          <cell r="AC162" t="str">
            <v>配/子1</v>
          </cell>
          <cell r="AD162" t="str">
            <v>車10分3.8㎞=2,300</v>
          </cell>
          <cell r="AE162" t="str">
            <v>借家/48000･23500</v>
          </cell>
          <cell r="AF162">
            <v>550427</v>
          </cell>
          <cell r="AG162">
            <v>40179</v>
          </cell>
          <cell r="AH162">
            <v>275380</v>
          </cell>
          <cell r="AK162">
            <v>39904</v>
          </cell>
          <cell r="AN162" t="str">
            <v/>
          </cell>
          <cell r="AO162" t="str">
            <v/>
          </cell>
          <cell r="AP162" t="str">
            <v/>
          </cell>
          <cell r="AQ162" t="str">
            <v/>
          </cell>
          <cell r="AV162" t="str">
            <v>鹿児島銀行</v>
          </cell>
          <cell r="AW162" t="str">
            <v>伊敷ﾆｭｰﾀｳﾝ出張所</v>
          </cell>
          <cell r="AX162" t="str">
            <v>135-100530</v>
          </cell>
          <cell r="AY162" t="str">
            <v>ゆうちょ銀行</v>
          </cell>
          <cell r="AZ162" t="str">
            <v>７８８</v>
          </cell>
          <cell r="BA162" t="str">
            <v>２４１５４１８</v>
          </cell>
          <cell r="BB162">
            <v>38443</v>
          </cell>
          <cell r="BC162">
            <v>281000</v>
          </cell>
          <cell r="BD162" t="str">
            <v>貴子/無職</v>
          </cell>
        </row>
        <row r="163">
          <cell r="B163">
            <v>159</v>
          </cell>
          <cell r="C163">
            <v>1</v>
          </cell>
          <cell r="D163" t="str">
            <v>0</v>
          </cell>
          <cell r="E163" t="str">
            <v>2-</v>
          </cell>
          <cell r="F163" t="str">
            <v>049</v>
          </cell>
          <cell r="G163" t="str">
            <v>教諭</v>
          </cell>
          <cell r="H163" t="str">
            <v>川添　有人</v>
          </cell>
          <cell r="I163" t="str">
            <v>3/転居</v>
          </cell>
          <cell r="J163" t="str">
            <v>鹿児島市上福元町</v>
          </cell>
          <cell r="K163" t="str">
            <v>5477-4</v>
          </cell>
          <cell r="L163" t="str">
            <v>谷山</v>
          </cell>
          <cell r="M163">
            <v>757471</v>
          </cell>
          <cell r="N163" t="str">
            <v>891-0116</v>
          </cell>
          <cell r="O163" t="str">
            <v>099</v>
          </cell>
          <cell r="P163" t="str">
            <v>802</v>
          </cell>
          <cell r="Q163" t="str">
            <v>1446</v>
          </cell>
          <cell r="R163" t="str">
            <v>1-4</v>
          </cell>
          <cell r="Y163" t="str">
            <v>070757471</v>
          </cell>
          <cell r="Z163" t="str">
            <v>鹿児島銀行</v>
          </cell>
          <cell r="AA163" t="str">
            <v>きしゃば</v>
          </cell>
          <cell r="AB163" t="str">
            <v>111-669063</v>
          </cell>
          <cell r="AC163" t="str">
            <v>子1</v>
          </cell>
          <cell r="AD163" t="str">
            <v>車90分41.2㎞=　28,800</v>
          </cell>
          <cell r="AE163" t="str">
            <v>借家/60000･　27000</v>
          </cell>
          <cell r="AF163">
            <v>490427</v>
          </cell>
          <cell r="AG163">
            <v>40544</v>
          </cell>
          <cell r="AH163">
            <v>270284</v>
          </cell>
          <cell r="AK163">
            <v>39539</v>
          </cell>
          <cell r="AM163">
            <v>40643</v>
          </cell>
          <cell r="AN163" t="str">
            <v/>
          </cell>
          <cell r="AO163">
            <v>40699</v>
          </cell>
          <cell r="AP163">
            <v>40700</v>
          </cell>
          <cell r="AQ163">
            <v>41007</v>
          </cell>
          <cell r="AT163" t="str">
            <v>川添　春</v>
          </cell>
          <cell r="AU163" t="str">
            <v>長男</v>
          </cell>
          <cell r="AV163" t="str">
            <v>鹿児島銀行</v>
          </cell>
          <cell r="AW163" t="str">
            <v>きしゃば</v>
          </cell>
          <cell r="AX163" t="str">
            <v>111-669063</v>
          </cell>
          <cell r="BB163">
            <v>39539</v>
          </cell>
          <cell r="BC163">
            <v>275800</v>
          </cell>
          <cell r="BD163" t="str">
            <v>千代美/鹿南高教</v>
          </cell>
        </row>
        <row r="164">
          <cell r="B164">
            <v>160</v>
          </cell>
          <cell r="C164">
            <v>1</v>
          </cell>
          <cell r="D164" t="str">
            <v>0</v>
          </cell>
          <cell r="E164" t="str">
            <v>2-</v>
          </cell>
          <cell r="F164" t="str">
            <v>028</v>
          </cell>
          <cell r="G164" t="str">
            <v>教諭</v>
          </cell>
          <cell r="H164" t="str">
            <v>折田　裕美</v>
          </cell>
          <cell r="I164" t="str">
            <v>市)桜洲小</v>
          </cell>
          <cell r="J164" t="str">
            <v>霧島市隼人町真孝</v>
          </cell>
          <cell r="K164" t="str">
            <v>3161-1</v>
          </cell>
          <cell r="L164" t="str">
            <v>浜之市</v>
          </cell>
          <cell r="M164">
            <v>754251</v>
          </cell>
          <cell r="N164" t="str">
            <v>899-5102</v>
          </cell>
          <cell r="O164" t="str">
            <v>090</v>
          </cell>
          <cell r="P164" t="str">
            <v>7453</v>
          </cell>
          <cell r="Q164" t="str">
            <v>2363</v>
          </cell>
          <cell r="R164" t="str">
            <v>4-1</v>
          </cell>
          <cell r="Y164" t="str">
            <v>070754251</v>
          </cell>
          <cell r="Z164" t="str">
            <v>鹿児島銀行</v>
          </cell>
          <cell r="AA164" t="str">
            <v>郡山</v>
          </cell>
          <cell r="AB164" t="str">
            <v>320-176343</v>
          </cell>
          <cell r="AD164" t="str">
            <v>車3分非該当</v>
          </cell>
          <cell r="AE164" t="str">
            <v>借家/49000･　24000</v>
          </cell>
          <cell r="AF164">
            <v>600118</v>
          </cell>
          <cell r="AG164">
            <v>40544</v>
          </cell>
          <cell r="AH164">
            <v>217800</v>
          </cell>
          <cell r="AK164">
            <v>39173</v>
          </cell>
          <cell r="AN164" t="str">
            <v/>
          </cell>
          <cell r="AO164" t="str">
            <v/>
          </cell>
          <cell r="AP164" t="str">
            <v/>
          </cell>
          <cell r="AQ164" t="str">
            <v/>
          </cell>
          <cell r="AV164" t="str">
            <v>鹿児島銀行</v>
          </cell>
          <cell r="AW164" t="str">
            <v>郡山</v>
          </cell>
          <cell r="AX164" t="str">
            <v>320-176343</v>
          </cell>
          <cell r="BB164">
            <v>39173</v>
          </cell>
          <cell r="BC164">
            <v>220000</v>
          </cell>
        </row>
        <row r="165">
          <cell r="B165">
            <v>161</v>
          </cell>
          <cell r="C165">
            <v>1</v>
          </cell>
          <cell r="D165" t="str">
            <v>0</v>
          </cell>
          <cell r="E165" t="str">
            <v>2-</v>
          </cell>
          <cell r="F165" t="str">
            <v>040</v>
          </cell>
          <cell r="G165" t="str">
            <v>教諭</v>
          </cell>
          <cell r="H165" t="str">
            <v>中馬　高志</v>
          </cell>
          <cell r="I165" t="str">
            <v>大)田皆小</v>
          </cell>
          <cell r="J165" t="str">
            <v>霧島市隼人町小田</v>
          </cell>
          <cell r="K165" t="str">
            <v>70-78</v>
          </cell>
          <cell r="L165" t="str">
            <v>浜之市</v>
          </cell>
          <cell r="M165">
            <v>754650</v>
          </cell>
          <cell r="N165" t="str">
            <v>899-5105</v>
          </cell>
          <cell r="O165" t="str">
            <v>0995</v>
          </cell>
          <cell r="P165" t="str">
            <v>42</v>
          </cell>
          <cell r="Q165" t="str">
            <v>6046</v>
          </cell>
          <cell r="R165" t="str">
            <v>6-3</v>
          </cell>
          <cell r="Y165" t="str">
            <v>070754650</v>
          </cell>
          <cell r="Z165" t="str">
            <v>鹿児島銀行</v>
          </cell>
          <cell r="AA165" t="str">
            <v>武岡団地</v>
          </cell>
          <cell r="AB165" t="str">
            <v>170-381777</v>
          </cell>
          <cell r="AC165" t="str">
            <v>配/子3</v>
          </cell>
          <cell r="AD165" t="str">
            <v>車6分非該当</v>
          </cell>
          <cell r="AE165" t="str">
            <v>借家/56000･　27000</v>
          </cell>
          <cell r="AF165">
            <v>570202</v>
          </cell>
          <cell r="AG165">
            <v>40544</v>
          </cell>
          <cell r="AH165">
            <v>250173</v>
          </cell>
          <cell r="AK165">
            <v>39173</v>
          </cell>
          <cell r="AL165">
            <v>40550</v>
          </cell>
          <cell r="AM165">
            <v>40542</v>
          </cell>
          <cell r="AN165">
            <v>40495</v>
          </cell>
          <cell r="AO165">
            <v>40598</v>
          </cell>
          <cell r="AP165">
            <v>40599</v>
          </cell>
          <cell r="AQ165">
            <v>40906</v>
          </cell>
          <cell r="AT165" t="str">
            <v>中馬　晴歩</v>
          </cell>
          <cell r="AU165" t="str">
            <v>長男</v>
          </cell>
          <cell r="AV165" t="str">
            <v>鹿児島銀行</v>
          </cell>
          <cell r="AW165" t="str">
            <v>武岡団地</v>
          </cell>
          <cell r="AX165" t="str">
            <v>170-381777</v>
          </cell>
          <cell r="BB165">
            <v>39173</v>
          </cell>
          <cell r="BC165">
            <v>252700</v>
          </cell>
          <cell r="BD165" t="str">
            <v>亜夕里/無職</v>
          </cell>
        </row>
        <row r="166">
          <cell r="B166">
            <v>162</v>
          </cell>
          <cell r="C166">
            <v>1</v>
          </cell>
          <cell r="D166" t="str">
            <v>0</v>
          </cell>
          <cell r="E166" t="str">
            <v>2-</v>
          </cell>
          <cell r="F166" t="str">
            <v>149</v>
          </cell>
          <cell r="G166" t="str">
            <v>教諭</v>
          </cell>
          <cell r="H166" t="str">
            <v>宮山　清和</v>
          </cell>
          <cell r="I166" t="str">
            <v>退職</v>
          </cell>
          <cell r="J166" t="str">
            <v>鹿児島市吉野町</v>
          </cell>
          <cell r="K166" t="str">
            <v>9158-6</v>
          </cell>
          <cell r="L166" t="str">
            <v>吉野</v>
          </cell>
          <cell r="M166">
            <v>513474</v>
          </cell>
          <cell r="N166" t="str">
            <v>892-0871</v>
          </cell>
          <cell r="O166" t="str">
            <v>099</v>
          </cell>
          <cell r="P166" t="str">
            <v>243</v>
          </cell>
          <cell r="Q166" t="str">
            <v>8711</v>
          </cell>
          <cell r="R166" t="str">
            <v>5-3</v>
          </cell>
          <cell r="Y166" t="str">
            <v>070513474</v>
          </cell>
          <cell r="Z166" t="str">
            <v>鹿児島銀行</v>
          </cell>
          <cell r="AA166" t="str">
            <v>本店</v>
          </cell>
          <cell r="AB166" t="str">
            <v>000-782609</v>
          </cell>
          <cell r="AC166" t="str">
            <v>配</v>
          </cell>
          <cell r="AD166" t="str">
            <v>車60分31.8㎞=　23,100</v>
          </cell>
          <cell r="AE166" t="str">
            <v>自宅/　3000</v>
          </cell>
          <cell r="AF166">
            <v>260205</v>
          </cell>
          <cell r="AG166">
            <v>40544</v>
          </cell>
          <cell r="AH166">
            <v>439714</v>
          </cell>
          <cell r="AK166">
            <v>39173</v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V166" t="str">
            <v>九州労金</v>
          </cell>
          <cell r="AW166" t="str">
            <v>加治木</v>
          </cell>
          <cell r="AX166" t="str">
            <v>939-1121747</v>
          </cell>
          <cell r="BB166">
            <v>27120</v>
          </cell>
          <cell r="BC166">
            <v>448688</v>
          </cell>
          <cell r="BD166" t="str">
            <v>冨美子/無職</v>
          </cell>
        </row>
        <row r="167">
          <cell r="B167">
            <v>163</v>
          </cell>
          <cell r="C167">
            <v>1</v>
          </cell>
          <cell r="D167" t="str">
            <v>0</v>
          </cell>
          <cell r="E167" t="str">
            <v>2-</v>
          </cell>
          <cell r="F167" t="str">
            <v>025</v>
          </cell>
          <cell r="G167" t="str">
            <v>教諭</v>
          </cell>
          <cell r="H167" t="str">
            <v>渕上　麻衣子</v>
          </cell>
          <cell r="I167" t="str">
            <v>高千穂小</v>
          </cell>
          <cell r="J167" t="str">
            <v>霧島市国分府中町</v>
          </cell>
          <cell r="K167" t="str">
            <v>24-22</v>
          </cell>
          <cell r="L167" t="str">
            <v>国分</v>
          </cell>
          <cell r="M167">
            <v>885266</v>
          </cell>
          <cell r="N167" t="str">
            <v>899-4346</v>
          </cell>
          <cell r="O167" t="str">
            <v>090</v>
          </cell>
          <cell r="P167" t="str">
            <v>2393</v>
          </cell>
          <cell r="Q167" t="str">
            <v>5476</v>
          </cell>
          <cell r="R167" t="str">
            <v>音専</v>
          </cell>
          <cell r="S167" t="str">
            <v>期付</v>
          </cell>
          <cell r="T167" t="str">
            <v>管内</v>
          </cell>
          <cell r="U167">
            <v>40452</v>
          </cell>
          <cell r="V167">
            <v>40266</v>
          </cell>
          <cell r="W167" t="str">
            <v>延長2</v>
          </cell>
          <cell r="Y167" t="str">
            <v>070885266</v>
          </cell>
          <cell r="Z167" t="str">
            <v>鹿児島銀行</v>
          </cell>
          <cell r="AA167" t="str">
            <v>みずほ通</v>
          </cell>
          <cell r="AB167" t="str">
            <v>112-526705</v>
          </cell>
          <cell r="AD167" t="str">
            <v>車10分3.7㎞=　2,300</v>
          </cell>
          <cell r="AE167" t="str">
            <v>借家/53000･　26000</v>
          </cell>
          <cell r="AF167">
            <v>540502</v>
          </cell>
          <cell r="AG167">
            <v>40270</v>
          </cell>
          <cell r="AH167">
            <v>211860</v>
          </cell>
          <cell r="AK167">
            <v>40452</v>
          </cell>
          <cell r="AL167" t="str">
            <v>期限付</v>
          </cell>
          <cell r="AQ167" t="str">
            <v/>
          </cell>
          <cell r="AV167" t="str">
            <v>鹿児島銀行</v>
          </cell>
          <cell r="AW167" t="str">
            <v>みずほ通</v>
          </cell>
          <cell r="AX167" t="str">
            <v>112-526705</v>
          </cell>
          <cell r="BB167">
            <v>40270</v>
          </cell>
          <cell r="BC167">
            <v>214000</v>
          </cell>
        </row>
        <row r="168">
          <cell r="B168">
            <v>164</v>
          </cell>
          <cell r="C168">
            <v>1</v>
          </cell>
          <cell r="D168" t="str">
            <v>0</v>
          </cell>
          <cell r="E168" t="str">
            <v>1-</v>
          </cell>
          <cell r="F168" t="str">
            <v>033</v>
          </cell>
          <cell r="G168" t="str">
            <v>講師</v>
          </cell>
          <cell r="H168" t="str">
            <v>日向　正吉</v>
          </cell>
          <cell r="I168" t="str">
            <v>舞鶴中</v>
          </cell>
          <cell r="J168" t="str">
            <v>鹿児島市城山町</v>
          </cell>
          <cell r="K168" t="str">
            <v>13-13-905</v>
          </cell>
          <cell r="L168" t="str">
            <v>鹿児島</v>
          </cell>
          <cell r="M168">
            <v>862665</v>
          </cell>
          <cell r="N168" t="str">
            <v>899-0853</v>
          </cell>
          <cell r="O168" t="str">
            <v>099</v>
          </cell>
          <cell r="P168" t="str">
            <v>227</v>
          </cell>
          <cell r="Q168" t="str">
            <v>0357</v>
          </cell>
          <cell r="R168" t="str">
            <v>病休代替</v>
          </cell>
          <cell r="S168" t="str">
            <v>期付</v>
          </cell>
          <cell r="T168" t="str">
            <v>管内</v>
          </cell>
          <cell r="U168">
            <v>40270</v>
          </cell>
          <cell r="V168">
            <v>40354</v>
          </cell>
          <cell r="X168" t="str">
            <v>3月未満</v>
          </cell>
          <cell r="Y168" t="str">
            <v>070862665</v>
          </cell>
          <cell r="Z168" t="str">
            <v>鹿児島銀行</v>
          </cell>
          <cell r="AA168" t="str">
            <v>菱刈</v>
          </cell>
          <cell r="AB168" t="str">
            <v>411-856219</v>
          </cell>
          <cell r="AC168" t="str">
            <v>配</v>
          </cell>
          <cell r="AD168" t="str">
            <v>JR27.9:3月46,350/車2.3㎞=2,300･　48,650</v>
          </cell>
          <cell r="AE168" t="str">
            <v>自宅/　3000</v>
          </cell>
          <cell r="AF168">
            <v>200618</v>
          </cell>
          <cell r="AG168">
            <v>40270</v>
          </cell>
          <cell r="AH168">
            <v>206910</v>
          </cell>
          <cell r="AK168">
            <v>40452</v>
          </cell>
          <cell r="AL168" t="str">
            <v>期限付</v>
          </cell>
          <cell r="AQ168" t="str">
            <v/>
          </cell>
          <cell r="AV168" t="str">
            <v>鹿児島銀行</v>
          </cell>
          <cell r="AW168" t="str">
            <v>菱刈</v>
          </cell>
          <cell r="AX168" t="str">
            <v>411-856219</v>
          </cell>
          <cell r="BB168">
            <v>40270</v>
          </cell>
          <cell r="BC168">
            <v>209000</v>
          </cell>
          <cell r="BD168" t="str">
            <v>みどり/無職</v>
          </cell>
        </row>
        <row r="169">
          <cell r="B169">
            <v>165</v>
          </cell>
          <cell r="C169">
            <v>1</v>
          </cell>
          <cell r="D169" t="str">
            <v>0</v>
          </cell>
          <cell r="E169" t="str">
            <v>1-</v>
          </cell>
          <cell r="F169" t="str">
            <v>025</v>
          </cell>
          <cell r="G169" t="str">
            <v>講師</v>
          </cell>
          <cell r="H169" t="str">
            <v>福﨑　真理絵</v>
          </cell>
          <cell r="I169" t="str">
            <v>期付退職</v>
          </cell>
          <cell r="J169" t="str">
            <v>曽於郡大崎町永吉</v>
          </cell>
          <cell r="K169" t="str">
            <v>2825-4</v>
          </cell>
          <cell r="M169">
            <v>855481</v>
          </cell>
          <cell r="N169" t="str">
            <v>899-7306</v>
          </cell>
          <cell r="O169" t="str">
            <v>090</v>
          </cell>
          <cell r="P169" t="str">
            <v>9724</v>
          </cell>
          <cell r="Q169" t="str">
            <v>7318</v>
          </cell>
          <cell r="R169" t="str">
            <v>1-2</v>
          </cell>
          <cell r="S169" t="str">
            <v>期付</v>
          </cell>
          <cell r="T169" t="str">
            <v>管外</v>
          </cell>
          <cell r="U169">
            <v>40492</v>
          </cell>
          <cell r="V169">
            <v>40604</v>
          </cell>
          <cell r="Y169" t="str">
            <v>070855481</v>
          </cell>
          <cell r="Z169" t="str">
            <v>鹿児島銀行</v>
          </cell>
          <cell r="AA169" t="str">
            <v>大崎</v>
          </cell>
          <cell r="AB169" t="str">
            <v>520-903240</v>
          </cell>
          <cell r="AD169" t="str">
            <v>車10分2.8㎞=　2,300</v>
          </cell>
          <cell r="AE169" t="str">
            <v>借家/38000･　18500</v>
          </cell>
          <cell r="AF169">
            <v>600520</v>
          </cell>
          <cell r="AG169">
            <v>40492</v>
          </cell>
          <cell r="AH169">
            <v>193941</v>
          </cell>
          <cell r="AK169">
            <v>40492</v>
          </cell>
          <cell r="AL169" t="str">
            <v>原村代替</v>
          </cell>
          <cell r="AQ169" t="str">
            <v/>
          </cell>
          <cell r="AV169" t="str">
            <v>鹿児島銀行</v>
          </cell>
          <cell r="AW169" t="str">
            <v>大崎</v>
          </cell>
          <cell r="AX169" t="str">
            <v>520-903240</v>
          </cell>
          <cell r="BB169">
            <v>40492</v>
          </cell>
          <cell r="BC169">
            <v>195900</v>
          </cell>
        </row>
        <row r="170">
          <cell r="B170">
            <v>166</v>
          </cell>
          <cell r="G170" t="str">
            <v>支援員</v>
          </cell>
          <cell r="H170" t="str">
            <v>坂上　伊久美</v>
          </cell>
          <cell r="I170" t="str">
            <v>退職</v>
          </cell>
          <cell r="J170" t="str">
            <v>姶良市平松4626</v>
          </cell>
          <cell r="N170" t="str">
            <v>899-5652</v>
          </cell>
          <cell r="O170" t="str">
            <v>0995</v>
          </cell>
          <cell r="P170" t="str">
            <v>64</v>
          </cell>
          <cell r="Q170" t="str">
            <v>5083</v>
          </cell>
          <cell r="R170" t="str">
            <v>支援員</v>
          </cell>
          <cell r="Y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V170">
            <v>0</v>
          </cell>
        </row>
        <row r="171">
          <cell r="B171">
            <v>167</v>
          </cell>
          <cell r="G171" t="str">
            <v>学校図書補助員</v>
          </cell>
          <cell r="H171" t="str">
            <v>堀  孝子</v>
          </cell>
          <cell r="I171" t="str">
            <v>市：小野小</v>
          </cell>
          <cell r="J171" t="str">
            <v>霧島市隼人町神宮</v>
          </cell>
          <cell r="K171" t="str">
            <v>4-4-5</v>
          </cell>
          <cell r="N171" t="str">
            <v>899-5121</v>
          </cell>
          <cell r="O171" t="str">
            <v>0995</v>
          </cell>
          <cell r="P171" t="str">
            <v>43</v>
          </cell>
          <cell r="Q171" t="str">
            <v>2408</v>
          </cell>
          <cell r="R171" t="str">
            <v>学校図書補助員</v>
          </cell>
        </row>
        <row r="172">
          <cell r="B172">
            <v>168</v>
          </cell>
          <cell r="C172">
            <v>1</v>
          </cell>
          <cell r="D172" t="str">
            <v>0</v>
          </cell>
          <cell r="E172" t="str">
            <v>2-</v>
          </cell>
          <cell r="F172" t="str">
            <v>049</v>
          </cell>
          <cell r="G172" t="str">
            <v>教諭</v>
          </cell>
          <cell r="H172" t="str">
            <v>川添　有人</v>
          </cell>
          <cell r="I172" t="str">
            <v>転居</v>
          </cell>
          <cell r="J172" t="str">
            <v>鹿児島市上福元町</v>
          </cell>
          <cell r="K172" t="str">
            <v>5477-4</v>
          </cell>
          <cell r="L172">
            <v>40633</v>
          </cell>
          <cell r="M172">
            <v>757471</v>
          </cell>
          <cell r="N172" t="str">
            <v>891-0116</v>
          </cell>
          <cell r="O172" t="str">
            <v>099</v>
          </cell>
          <cell r="P172" t="str">
            <v>802</v>
          </cell>
          <cell r="Q172" t="str">
            <v>1446</v>
          </cell>
          <cell r="R172" t="str">
            <v>-</v>
          </cell>
          <cell r="Y172" t="str">
            <v>070757471</v>
          </cell>
          <cell r="Z172" t="str">
            <v>鹿児島銀行</v>
          </cell>
          <cell r="AA172" t="str">
            <v>きしゃば</v>
          </cell>
          <cell r="AB172" t="str">
            <v>111-669063</v>
          </cell>
          <cell r="AC172" t="str">
            <v>子1</v>
          </cell>
          <cell r="AD172" t="str">
            <v>車90分41.2㎞=　28,800</v>
          </cell>
          <cell r="AE172" t="str">
            <v>借家/60000･　27000</v>
          </cell>
          <cell r="AF172">
            <v>490427</v>
          </cell>
          <cell r="AG172">
            <v>40544</v>
          </cell>
          <cell r="AH172">
            <v>270284</v>
          </cell>
          <cell r="AK172">
            <v>39539</v>
          </cell>
          <cell r="AM172">
            <v>40643</v>
          </cell>
          <cell r="AN172" t="str">
            <v/>
          </cell>
          <cell r="AO172">
            <v>40699</v>
          </cell>
          <cell r="AP172">
            <v>40700</v>
          </cell>
          <cell r="AQ172">
            <v>41007</v>
          </cell>
          <cell r="AT172" t="str">
            <v>川添　春</v>
          </cell>
          <cell r="AU172" t="str">
            <v>長男</v>
          </cell>
          <cell r="AV172" t="str">
            <v>鹿児島銀行</v>
          </cell>
          <cell r="AW172" t="str">
            <v>きしゃば</v>
          </cell>
          <cell r="AX172" t="str">
            <v>111-669063</v>
          </cell>
          <cell r="BB172">
            <v>39539</v>
          </cell>
          <cell r="BC172">
            <v>275800</v>
          </cell>
          <cell r="BD172" t="str">
            <v>千代美/鹿南高教</v>
          </cell>
        </row>
        <row r="173">
          <cell r="B173">
            <v>169</v>
          </cell>
          <cell r="C173">
            <v>1</v>
          </cell>
          <cell r="D173" t="str">
            <v>0</v>
          </cell>
          <cell r="E173" t="str">
            <v>2-</v>
          </cell>
          <cell r="F173" t="str">
            <v>025</v>
          </cell>
          <cell r="G173" t="str">
            <v>教諭</v>
          </cell>
          <cell r="H173" t="str">
            <v>川﨑　佳美</v>
          </cell>
          <cell r="I173" t="str">
            <v>通勤経路変更</v>
          </cell>
          <cell r="J173" t="str">
            <v>姶良市加治木町反土</v>
          </cell>
          <cell r="K173" t="str">
            <v>1568-3</v>
          </cell>
          <cell r="L173" t="str">
            <v>反土</v>
          </cell>
          <cell r="M173">
            <v>882739</v>
          </cell>
          <cell r="N173" t="str">
            <v>899-5231</v>
          </cell>
          <cell r="O173" t="str">
            <v>080</v>
          </cell>
          <cell r="P173" t="str">
            <v>5614</v>
          </cell>
          <cell r="Q173" t="str">
            <v>3348</v>
          </cell>
          <cell r="R173" t="str">
            <v>2-2</v>
          </cell>
          <cell r="T173">
            <v>40639</v>
          </cell>
          <cell r="U173">
            <v>40816</v>
          </cell>
          <cell r="V173" t="str">
            <v>期付</v>
          </cell>
          <cell r="W173" t="str">
            <v>加治木工業高校</v>
          </cell>
          <cell r="Y173" t="str">
            <v>070882739</v>
          </cell>
          <cell r="Z173" t="str">
            <v>鹿児島銀行</v>
          </cell>
          <cell r="AA173" t="str">
            <v>岩川</v>
          </cell>
          <cell r="AB173" t="str">
            <v>850-775126</v>
          </cell>
          <cell r="AD173" t="str">
            <v>車20分8.9㎞=　6,700</v>
          </cell>
          <cell r="AE173" t="str">
            <v>教職員住宅</v>
          </cell>
          <cell r="AF173">
            <v>570615</v>
          </cell>
          <cell r="AG173">
            <v>40634</v>
          </cell>
          <cell r="AH173">
            <v>218280</v>
          </cell>
          <cell r="AK173">
            <v>40639</v>
          </cell>
          <cell r="AQ173" t="str">
            <v/>
          </cell>
          <cell r="AV173" t="str">
            <v>鹿児島銀行</v>
          </cell>
          <cell r="AW173" t="str">
            <v>岩川</v>
          </cell>
          <cell r="AX173" t="str">
            <v>850-775126</v>
          </cell>
          <cell r="BB173">
            <v>40639</v>
          </cell>
          <cell r="BC173">
            <v>214000</v>
          </cell>
        </row>
        <row r="174">
          <cell r="B174">
            <v>170</v>
          </cell>
          <cell r="C174">
            <v>1</v>
          </cell>
          <cell r="D174" t="str">
            <v>0</v>
          </cell>
          <cell r="E174" t="str">
            <v>2-</v>
          </cell>
          <cell r="F174" t="str">
            <v>049</v>
          </cell>
          <cell r="G174" t="str">
            <v>教諭</v>
          </cell>
          <cell r="H174" t="str">
            <v>川添　有人</v>
          </cell>
          <cell r="I174" t="str">
            <v>8/1転居</v>
          </cell>
          <cell r="J174" t="str">
            <v>霧島市隼人町見次</v>
          </cell>
          <cell r="K174" t="str">
            <v>297-1</v>
          </cell>
          <cell r="L174" t="str">
            <v>隼人</v>
          </cell>
          <cell r="M174">
            <v>757471</v>
          </cell>
          <cell r="N174" t="str">
            <v>891-0116</v>
          </cell>
          <cell r="O174" t="str">
            <v>099</v>
          </cell>
          <cell r="P174" t="str">
            <v>802</v>
          </cell>
          <cell r="Q174" t="str">
            <v>1446</v>
          </cell>
          <cell r="R174" t="str">
            <v>5-2</v>
          </cell>
          <cell r="Y174" t="str">
            <v>070757471</v>
          </cell>
          <cell r="Z174" t="str">
            <v>鹿児島銀行</v>
          </cell>
          <cell r="AA174" t="str">
            <v>きしゃば</v>
          </cell>
          <cell r="AB174" t="str">
            <v>111-669063</v>
          </cell>
          <cell r="AD174" t="str">
            <v>車10分1.8㎞=非該当</v>
          </cell>
          <cell r="AE174" t="str">
            <v>借家/60500･　27000</v>
          </cell>
          <cell r="AF174">
            <v>490427</v>
          </cell>
          <cell r="AG174">
            <v>40544</v>
          </cell>
          <cell r="AH174">
            <v>275800</v>
          </cell>
          <cell r="AK174">
            <v>39539</v>
          </cell>
          <cell r="AN174" t="str">
            <v/>
          </cell>
          <cell r="AO174" t="str">
            <v/>
          </cell>
          <cell r="AP174" t="str">
            <v/>
          </cell>
          <cell r="AQ174" t="str">
            <v/>
          </cell>
          <cell r="AV174" t="str">
            <v>鹿児島銀行</v>
          </cell>
          <cell r="AW174" t="str">
            <v>きしゃば</v>
          </cell>
          <cell r="AX174" t="str">
            <v>111-669063</v>
          </cell>
          <cell r="BB174">
            <v>39539</v>
          </cell>
          <cell r="BC174">
            <v>275800</v>
          </cell>
          <cell r="BD174" t="str">
            <v>千代美/鹿南高教</v>
          </cell>
        </row>
        <row r="175">
          <cell r="B175">
            <v>171</v>
          </cell>
          <cell r="C175">
            <v>1</v>
          </cell>
          <cell r="D175" t="str">
            <v>0</v>
          </cell>
          <cell r="E175" t="str">
            <v>2-</v>
          </cell>
          <cell r="F175" t="str">
            <v>040</v>
          </cell>
          <cell r="G175" t="str">
            <v>教諭</v>
          </cell>
          <cell r="H175" t="str">
            <v>原村　聖水</v>
          </cell>
          <cell r="I175" t="str">
            <v>10/1転居</v>
          </cell>
          <cell r="J175" t="str">
            <v>霧島市隼人町真孝</v>
          </cell>
          <cell r="K175" t="str">
            <v>842</v>
          </cell>
          <cell r="L175" t="str">
            <v>浜之市</v>
          </cell>
          <cell r="M175">
            <v>757250</v>
          </cell>
          <cell r="N175" t="str">
            <v>899-5102</v>
          </cell>
          <cell r="O175" t="str">
            <v>0995</v>
          </cell>
          <cell r="P175" t="str">
            <v>42</v>
          </cell>
          <cell r="Q175" t="str">
            <v>6367</v>
          </cell>
          <cell r="R175" t="str">
            <v>育休</v>
          </cell>
          <cell r="S175" t="str">
            <v>育休</v>
          </cell>
          <cell r="Y175" t="str">
            <v>070757250</v>
          </cell>
          <cell r="Z175" t="str">
            <v>鹿児島銀行</v>
          </cell>
          <cell r="AA175" t="str">
            <v>宇宿</v>
          </cell>
          <cell r="AB175" t="str">
            <v>121-318612</v>
          </cell>
          <cell r="AC175" t="str">
            <v>子1</v>
          </cell>
          <cell r="AD175" t="str">
            <v>車2分0.3㎞=非該当</v>
          </cell>
          <cell r="AE175" t="str">
            <v>借家/50000･　24500</v>
          </cell>
          <cell r="AF175">
            <v>541004</v>
          </cell>
          <cell r="AG175">
            <v>40544</v>
          </cell>
          <cell r="AH175">
            <v>250173</v>
          </cell>
          <cell r="AK175">
            <v>39539</v>
          </cell>
          <cell r="AL175">
            <v>40548</v>
          </cell>
          <cell r="AM175">
            <v>40539</v>
          </cell>
          <cell r="AN175">
            <v>40493</v>
          </cell>
          <cell r="AO175">
            <v>40595</v>
          </cell>
          <cell r="AP175">
            <v>40596</v>
          </cell>
          <cell r="AQ175">
            <v>40903</v>
          </cell>
          <cell r="AR175">
            <v>40999</v>
          </cell>
          <cell r="AT175" t="str">
            <v>原村　正樹</v>
          </cell>
          <cell r="AU175" t="str">
            <v>長男</v>
          </cell>
          <cell r="AV175" t="str">
            <v>鹿児島銀行</v>
          </cell>
          <cell r="AW175" t="str">
            <v>宇宿</v>
          </cell>
          <cell r="AX175" t="str">
            <v>121-318612</v>
          </cell>
          <cell r="BB175">
            <v>39539</v>
          </cell>
          <cell r="BC175">
            <v>252700</v>
          </cell>
        </row>
        <row r="176">
          <cell r="B176">
            <v>172</v>
          </cell>
          <cell r="C176">
            <v>1</v>
          </cell>
          <cell r="D176" t="str">
            <v>0</v>
          </cell>
          <cell r="E176" t="str">
            <v>2-</v>
          </cell>
          <cell r="F176" t="str">
            <v>108</v>
          </cell>
          <cell r="G176" t="str">
            <v>教諭</v>
          </cell>
          <cell r="H176" t="str">
            <v>中吉　千尋</v>
          </cell>
          <cell r="I176" t="str">
            <v>11/24転居</v>
          </cell>
          <cell r="J176" t="str">
            <v>霧島市隼人町小田</v>
          </cell>
          <cell r="K176" t="str">
            <v>70-78</v>
          </cell>
          <cell r="L176" t="str">
            <v>隼人</v>
          </cell>
          <cell r="M176">
            <v>645389</v>
          </cell>
          <cell r="N176" t="str">
            <v>899-5105</v>
          </cell>
          <cell r="O176" t="str">
            <v>0995</v>
          </cell>
          <cell r="P176" t="str">
            <v>42</v>
          </cell>
          <cell r="Q176" t="str">
            <v>8985</v>
          </cell>
          <cell r="R176" t="str">
            <v>4-3</v>
          </cell>
          <cell r="S176" t="str">
            <v>4主任</v>
          </cell>
          <cell r="Y176" t="str">
            <v>070645389</v>
          </cell>
          <cell r="Z176" t="str">
            <v>鹿児島銀行</v>
          </cell>
          <cell r="AA176" t="str">
            <v>隼人南</v>
          </cell>
          <cell r="AB176" t="str">
            <v>442-109184</v>
          </cell>
          <cell r="AD176" t="str">
            <v>車5分非該当</v>
          </cell>
          <cell r="AE176" t="str">
            <v>夫</v>
          </cell>
          <cell r="AF176">
            <v>420816</v>
          </cell>
          <cell r="AG176">
            <v>40544</v>
          </cell>
          <cell r="AH176">
            <v>386400</v>
          </cell>
          <cell r="AK176">
            <v>39173</v>
          </cell>
          <cell r="AN176" t="str">
            <v/>
          </cell>
          <cell r="AO176" t="str">
            <v/>
          </cell>
          <cell r="AP176" t="str">
            <v/>
          </cell>
          <cell r="AQ176" t="str">
            <v/>
          </cell>
          <cell r="AV176" t="str">
            <v>鹿児島銀行</v>
          </cell>
          <cell r="AW176" t="str">
            <v>隼人南</v>
          </cell>
          <cell r="AX176" t="str">
            <v>442-109184</v>
          </cell>
          <cell r="BB176">
            <v>32599</v>
          </cell>
          <cell r="BC176">
            <v>386400</v>
          </cell>
          <cell r="BD176" t="str">
            <v>幸一郎/</v>
          </cell>
        </row>
        <row r="177">
          <cell r="B177">
            <v>173</v>
          </cell>
          <cell r="C177">
            <v>1</v>
          </cell>
          <cell r="D177" t="str">
            <v>0</v>
          </cell>
          <cell r="E177" t="str">
            <v>2-</v>
          </cell>
          <cell r="F177" t="str">
            <v>072</v>
          </cell>
          <cell r="G177" t="str">
            <v>教諭</v>
          </cell>
          <cell r="H177" t="str">
            <v>溝江　美千代</v>
          </cell>
          <cell r="I177" t="str">
            <v>11/12/27転居</v>
          </cell>
          <cell r="J177" t="str">
            <v>姶良市加治木町仮屋町</v>
          </cell>
          <cell r="K177" t="str">
            <v>60</v>
          </cell>
          <cell r="L177" t="str">
            <v>反土</v>
          </cell>
          <cell r="M177">
            <v>693855</v>
          </cell>
          <cell r="N177" t="str">
            <v>899-5214</v>
          </cell>
          <cell r="O177" t="str">
            <v>0995</v>
          </cell>
          <cell r="P177" t="str">
            <v>73</v>
          </cell>
          <cell r="Q177" t="str">
            <v>5458</v>
          </cell>
          <cell r="R177" t="str">
            <v>6-3</v>
          </cell>
          <cell r="Y177" t="str">
            <v>070693855</v>
          </cell>
          <cell r="Z177" t="str">
            <v>鹿児島銀行</v>
          </cell>
          <cell r="AA177" t="str">
            <v>武岡団地</v>
          </cell>
          <cell r="AB177" t="str">
            <v>170-329297</v>
          </cell>
          <cell r="AD177" t="str">
            <v>車25分8.4㎞=　6,700</v>
          </cell>
          <cell r="AE177" t="str">
            <v>夫</v>
          </cell>
          <cell r="AF177">
            <v>471212</v>
          </cell>
          <cell r="AG177">
            <v>40544</v>
          </cell>
          <cell r="AH177">
            <v>340700</v>
          </cell>
          <cell r="AK177">
            <v>40634</v>
          </cell>
          <cell r="AN177" t="str">
            <v/>
          </cell>
          <cell r="AO177" t="str">
            <v/>
          </cell>
          <cell r="AP177" t="str">
            <v/>
          </cell>
          <cell r="AQ177" t="str">
            <v/>
          </cell>
          <cell r="AV177" t="str">
            <v>鹿児島銀行</v>
          </cell>
          <cell r="AW177" t="str">
            <v>武岡団地</v>
          </cell>
          <cell r="AX177" t="str">
            <v>0000329197</v>
          </cell>
          <cell r="BB177">
            <v>34790</v>
          </cell>
          <cell r="BC177">
            <v>340700</v>
          </cell>
          <cell r="BD177" t="str">
            <v>保文/月野小学校</v>
          </cell>
        </row>
        <row r="178">
          <cell r="B178">
            <v>174</v>
          </cell>
          <cell r="G178" t="str">
            <v>非常勤講師</v>
          </cell>
          <cell r="H178" t="str">
            <v>枦山　光子</v>
          </cell>
          <cell r="I178" t="str">
            <v>退職</v>
          </cell>
          <cell r="J178" t="str">
            <v>霧島市国分中央1丁目</v>
          </cell>
          <cell r="K178" t="str">
            <v>5-37</v>
          </cell>
          <cell r="L178" t="str">
            <v>国分</v>
          </cell>
          <cell r="M178" t="str">
            <v>7月末退職</v>
          </cell>
          <cell r="N178" t="str">
            <v>899-4332</v>
          </cell>
          <cell r="O178" t="str">
            <v>0995</v>
          </cell>
          <cell r="P178" t="str">
            <v>45</v>
          </cell>
          <cell r="Q178" t="str">
            <v>8539</v>
          </cell>
          <cell r="Y178" t="str">
            <v>0707月末退職</v>
          </cell>
          <cell r="Z178" t="str">
            <v>鹿児島銀行</v>
          </cell>
          <cell r="AA178" t="str">
            <v>国分</v>
          </cell>
          <cell r="AB178" t="str">
            <v>420391</v>
          </cell>
          <cell r="AQ178" t="str">
            <v/>
          </cell>
        </row>
        <row r="179">
          <cell r="B179">
            <v>175</v>
          </cell>
          <cell r="C179">
            <v>1</v>
          </cell>
          <cell r="D179" t="str">
            <v>0</v>
          </cell>
          <cell r="E179" t="str">
            <v>2-</v>
          </cell>
          <cell r="F179" t="str">
            <v>025</v>
          </cell>
          <cell r="G179" t="str">
            <v>教諭</v>
          </cell>
          <cell r="H179" t="str">
            <v>川﨑　佳美</v>
          </cell>
          <cell r="I179" t="str">
            <v>期付退職</v>
          </cell>
          <cell r="J179" t="str">
            <v>姶良市加治木町反土</v>
          </cell>
          <cell r="K179" t="str">
            <v>1568-3</v>
          </cell>
          <cell r="L179" t="str">
            <v>反土</v>
          </cell>
          <cell r="M179">
            <v>882739</v>
          </cell>
          <cell r="N179" t="str">
            <v>899-5231</v>
          </cell>
          <cell r="O179" t="str">
            <v>080</v>
          </cell>
          <cell r="P179" t="str">
            <v>5614</v>
          </cell>
          <cell r="Q179" t="str">
            <v>3348</v>
          </cell>
          <cell r="R179" t="str">
            <v>2-2</v>
          </cell>
          <cell r="T179">
            <v>40639</v>
          </cell>
          <cell r="U179">
            <v>40997</v>
          </cell>
          <cell r="V179" t="str">
            <v>期付</v>
          </cell>
          <cell r="W179" t="str">
            <v>加治木工業高校</v>
          </cell>
          <cell r="Y179" t="str">
            <v>070882739</v>
          </cell>
          <cell r="Z179" t="str">
            <v>鹿児島銀行</v>
          </cell>
          <cell r="AA179" t="str">
            <v>岩川</v>
          </cell>
          <cell r="AB179" t="str">
            <v>850-775126</v>
          </cell>
          <cell r="AD179" t="str">
            <v>車20分9.1㎞=　6,700</v>
          </cell>
          <cell r="AE179" t="str">
            <v>教職員住宅</v>
          </cell>
          <cell r="AF179">
            <v>570615</v>
          </cell>
          <cell r="AG179">
            <v>40909</v>
          </cell>
          <cell r="AH179">
            <v>219350</v>
          </cell>
          <cell r="AK179">
            <v>40639</v>
          </cell>
          <cell r="AQ179" t="str">
            <v/>
          </cell>
          <cell r="AV179" t="str">
            <v>鹿児島銀行</v>
          </cell>
          <cell r="AW179" t="str">
            <v>岩川</v>
          </cell>
          <cell r="AX179" t="str">
            <v>850-775126</v>
          </cell>
          <cell r="BB179">
            <v>40639</v>
          </cell>
          <cell r="BC179">
            <v>214000</v>
          </cell>
        </row>
        <row r="180">
          <cell r="B180">
            <v>176</v>
          </cell>
          <cell r="C180">
            <v>1</v>
          </cell>
          <cell r="D180" t="str">
            <v>0</v>
          </cell>
          <cell r="E180" t="str">
            <v>2-</v>
          </cell>
          <cell r="F180" t="str">
            <v>025</v>
          </cell>
          <cell r="G180" t="str">
            <v>教諭</v>
          </cell>
          <cell r="H180" t="str">
            <v>川﨑　佳美</v>
          </cell>
          <cell r="I180" t="str">
            <v>ｼﾝｶﾞﾎﾟｰﾙ在日学校</v>
          </cell>
          <cell r="J180" t="str">
            <v>曽於市大隅町岩川</v>
          </cell>
          <cell r="K180" t="str">
            <v>6419-1</v>
          </cell>
          <cell r="L180" t="str">
            <v>yoshimikwsk@gmail.com</v>
          </cell>
          <cell r="M180">
            <v>882739</v>
          </cell>
          <cell r="N180" t="str">
            <v>899-8102</v>
          </cell>
          <cell r="O180" t="str">
            <v>099</v>
          </cell>
          <cell r="P180" t="str">
            <v>482</v>
          </cell>
          <cell r="Q180" t="str">
            <v>4803</v>
          </cell>
          <cell r="Y180" t="str">
            <v>070882739</v>
          </cell>
        </row>
        <row r="181">
          <cell r="B181">
            <v>177</v>
          </cell>
          <cell r="C181">
            <v>1</v>
          </cell>
          <cell r="D181" t="str">
            <v>0</v>
          </cell>
          <cell r="E181" t="str">
            <v>2-</v>
          </cell>
          <cell r="F181" t="str">
            <v>023</v>
          </cell>
          <cell r="G181" t="str">
            <v>教諭</v>
          </cell>
          <cell r="H181" t="str">
            <v>安田　綾香</v>
          </cell>
          <cell r="I181" t="str">
            <v>継続</v>
          </cell>
          <cell r="J181" t="str">
            <v>霧島市国分新町</v>
          </cell>
          <cell r="K181" t="str">
            <v>693</v>
          </cell>
          <cell r="L181" t="str">
            <v>重久</v>
          </cell>
          <cell r="M181">
            <v>845582</v>
          </cell>
          <cell r="N181" t="str">
            <v>899-4351</v>
          </cell>
          <cell r="O181" t="str">
            <v>0995</v>
          </cell>
          <cell r="P181" t="str">
            <v>47</v>
          </cell>
          <cell r="Q181" t="str">
            <v>0209</v>
          </cell>
          <cell r="R181" t="str">
            <v>4-2</v>
          </cell>
          <cell r="T181">
            <v>40639</v>
          </cell>
          <cell r="U181">
            <v>40997</v>
          </cell>
          <cell r="V181" t="str">
            <v>期付</v>
          </cell>
          <cell r="W181" t="str">
            <v>姶良小学校</v>
          </cell>
          <cell r="Y181" t="str">
            <v>070845582</v>
          </cell>
          <cell r="Z181" t="str">
            <v>鹿児島銀行</v>
          </cell>
          <cell r="AA181" t="str">
            <v>紫原</v>
          </cell>
          <cell r="AB181" t="str">
            <v>122-573386</v>
          </cell>
          <cell r="AD181" t="str">
            <v>車20分6.7㎞=　6,700</v>
          </cell>
          <cell r="AE181" t="str">
            <v>夫</v>
          </cell>
          <cell r="AF181">
            <v>610304</v>
          </cell>
          <cell r="AG181">
            <v>40909</v>
          </cell>
          <cell r="AH181">
            <v>215660</v>
          </cell>
          <cell r="AK181">
            <v>40639</v>
          </cell>
          <cell r="AQ181" t="str">
            <v/>
          </cell>
          <cell r="AV181" t="str">
            <v>鹿児島銀行</v>
          </cell>
          <cell r="AW181" t="str">
            <v>紫原</v>
          </cell>
          <cell r="AX181" t="str">
            <v>122-573386</v>
          </cell>
          <cell r="BB181">
            <v>40639</v>
          </cell>
          <cell r="BC181">
            <v>210400</v>
          </cell>
        </row>
        <row r="182">
          <cell r="B182">
            <v>178</v>
          </cell>
          <cell r="C182">
            <v>1</v>
          </cell>
          <cell r="D182" t="str">
            <v>0</v>
          </cell>
          <cell r="E182" t="str">
            <v>1-</v>
          </cell>
          <cell r="F182" t="str">
            <v>033</v>
          </cell>
          <cell r="G182" t="str">
            <v>講師</v>
          </cell>
          <cell r="H182" t="str">
            <v>河野　志保</v>
          </cell>
          <cell r="I182" t="str">
            <v>継続</v>
          </cell>
          <cell r="J182" t="str">
            <v>姶良市加治木町港町</v>
          </cell>
          <cell r="K182" t="str">
            <v>131-36</v>
          </cell>
          <cell r="L182" t="str">
            <v>加治木</v>
          </cell>
          <cell r="M182">
            <v>894338</v>
          </cell>
          <cell r="N182" t="str">
            <v>899-5221</v>
          </cell>
          <cell r="O182" t="str">
            <v>0995</v>
          </cell>
          <cell r="P182" t="str">
            <v>63</v>
          </cell>
          <cell r="Q182" t="str">
            <v>5579</v>
          </cell>
          <cell r="R182" t="str">
            <v>音専</v>
          </cell>
          <cell r="T182">
            <v>40634</v>
          </cell>
          <cell r="U182">
            <v>40997</v>
          </cell>
          <cell r="V182" t="str">
            <v>期付</v>
          </cell>
          <cell r="W182" t="str">
            <v>大田小学校</v>
          </cell>
          <cell r="Y182" t="str">
            <v>070894338</v>
          </cell>
          <cell r="Z182" t="str">
            <v>鹿児島銀行</v>
          </cell>
          <cell r="AA182" t="str">
            <v>加治木</v>
          </cell>
          <cell r="AB182" t="str">
            <v>400-636284</v>
          </cell>
          <cell r="AD182" t="str">
            <v>車20分8.2㎞=　6,700</v>
          </cell>
          <cell r="AE182" t="str">
            <v>夫</v>
          </cell>
          <cell r="AF182">
            <v>520822</v>
          </cell>
          <cell r="AG182">
            <v>40909</v>
          </cell>
          <cell r="AH182">
            <v>214225</v>
          </cell>
          <cell r="AK182">
            <v>40634</v>
          </cell>
          <cell r="AQ182" t="str">
            <v/>
          </cell>
          <cell r="AV182" t="str">
            <v>鹿児島銀行</v>
          </cell>
          <cell r="AW182" t="str">
            <v>加治木</v>
          </cell>
          <cell r="AX182" t="str">
            <v>400-636284</v>
          </cell>
          <cell r="BB182">
            <v>40634</v>
          </cell>
          <cell r="BC182">
            <v>209000</v>
          </cell>
        </row>
        <row r="183">
          <cell r="B183">
            <v>179</v>
          </cell>
          <cell r="C183">
            <v>1</v>
          </cell>
          <cell r="D183" t="str">
            <v>0</v>
          </cell>
          <cell r="E183" t="str">
            <v>2-</v>
          </cell>
          <cell r="F183" t="str">
            <v>149</v>
          </cell>
          <cell r="G183" t="str">
            <v>教諭</v>
          </cell>
          <cell r="H183" t="str">
            <v>丸尾　実</v>
          </cell>
          <cell r="I183" t="str">
            <v>定年退職</v>
          </cell>
          <cell r="J183" t="str">
            <v>姶良市東餅田</v>
          </cell>
          <cell r="K183" t="str">
            <v>472-3</v>
          </cell>
          <cell r="L183" t="str">
            <v>帖佐</v>
          </cell>
          <cell r="M183">
            <v>569674</v>
          </cell>
          <cell r="N183" t="str">
            <v>899-5421</v>
          </cell>
          <cell r="O183" t="str">
            <v>0995</v>
          </cell>
          <cell r="P183" t="str">
            <v>65</v>
          </cell>
          <cell r="Q183" t="str">
            <v>7727</v>
          </cell>
          <cell r="R183" t="str">
            <v>2-1</v>
          </cell>
          <cell r="Y183" t="str">
            <v>070569674</v>
          </cell>
          <cell r="Z183" t="str">
            <v>鹿児島銀行</v>
          </cell>
          <cell r="AA183" t="str">
            <v>姶良</v>
          </cell>
          <cell r="AB183" t="str">
            <v>401-823047</v>
          </cell>
          <cell r="AC183" t="str">
            <v>配</v>
          </cell>
          <cell r="AD183" t="str">
            <v>車30分12.0㎞=　10,200</v>
          </cell>
          <cell r="AE183" t="str">
            <v>自宅/　3000</v>
          </cell>
          <cell r="AF183">
            <v>261114</v>
          </cell>
          <cell r="AG183">
            <v>39814</v>
          </cell>
          <cell r="AH183">
            <v>441540</v>
          </cell>
          <cell r="AK183">
            <v>38808</v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V183" t="str">
            <v>鹿児島銀行</v>
          </cell>
          <cell r="AW183" t="str">
            <v>姶良</v>
          </cell>
          <cell r="AX183" t="str">
            <v>6041063</v>
          </cell>
          <cell r="BB183">
            <v>28581</v>
          </cell>
          <cell r="BC183">
            <v>439344</v>
          </cell>
          <cell r="BD183" t="str">
            <v>すみよ/無職</v>
          </cell>
        </row>
        <row r="184">
          <cell r="B184">
            <v>180</v>
          </cell>
          <cell r="C184">
            <v>1</v>
          </cell>
          <cell r="D184" t="str">
            <v>0</v>
          </cell>
          <cell r="E184" t="str">
            <v>3-</v>
          </cell>
          <cell r="F184" t="str">
            <v>078</v>
          </cell>
          <cell r="G184" t="str">
            <v>教頭</v>
          </cell>
          <cell r="H184" t="str">
            <v>瀬戸口　一郎</v>
          </cell>
          <cell r="I184" t="str">
            <v>市　和田小</v>
          </cell>
          <cell r="J184" t="str">
            <v>霧島市隼人町真孝</v>
          </cell>
          <cell r="K184" t="str">
            <v>818-2</v>
          </cell>
          <cell r="L184" t="str">
            <v>浜之市</v>
          </cell>
          <cell r="M184">
            <v>625493</v>
          </cell>
          <cell r="N184" t="str">
            <v>899-5102</v>
          </cell>
          <cell r="O184" t="str">
            <v>0995</v>
          </cell>
          <cell r="P184" t="str">
            <v>43</v>
          </cell>
          <cell r="Q184" t="str">
            <v>0253</v>
          </cell>
          <cell r="R184" t="str">
            <v>管理</v>
          </cell>
          <cell r="Y184" t="str">
            <v>070625493</v>
          </cell>
          <cell r="Z184" t="str">
            <v>鹿児島銀行</v>
          </cell>
          <cell r="AA184" t="str">
            <v>紫原</v>
          </cell>
          <cell r="AB184" t="str">
            <v>122-491110</v>
          </cell>
          <cell r="AC184" t="str">
            <v>配/子3(特2)</v>
          </cell>
          <cell r="AD184" t="str">
            <v>徒歩3分非該当</v>
          </cell>
          <cell r="AE184" t="str">
            <v>教職員住宅</v>
          </cell>
          <cell r="AF184">
            <v>380329</v>
          </cell>
          <cell r="AG184">
            <v>40909</v>
          </cell>
          <cell r="AH184">
            <v>405328</v>
          </cell>
          <cell r="AK184">
            <v>39904</v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V184" t="str">
            <v>鹿児島銀行</v>
          </cell>
          <cell r="AW184" t="str">
            <v>紫原</v>
          </cell>
          <cell r="AX184" t="str">
            <v>491110</v>
          </cell>
          <cell r="BB184">
            <v>31868</v>
          </cell>
          <cell r="BC184">
            <v>431200</v>
          </cell>
          <cell r="BD184" t="str">
            <v>未央/無職</v>
          </cell>
        </row>
        <row r="185">
          <cell r="B185">
            <v>181</v>
          </cell>
          <cell r="C185">
            <v>1</v>
          </cell>
          <cell r="D185" t="str">
            <v>0</v>
          </cell>
          <cell r="E185" t="str">
            <v>2-</v>
          </cell>
          <cell r="F185" t="str">
            <v>127</v>
          </cell>
          <cell r="G185" t="str">
            <v>教諭</v>
          </cell>
          <cell r="H185" t="str">
            <v>安原　基弘</v>
          </cell>
          <cell r="I185" t="str">
            <v>市　紫原小</v>
          </cell>
          <cell r="J185" t="str">
            <v>鹿児島市城山1丁目</v>
          </cell>
          <cell r="K185" t="str">
            <v>15-14</v>
          </cell>
          <cell r="L185" t="str">
            <v>伊敷</v>
          </cell>
          <cell r="M185">
            <v>625701</v>
          </cell>
          <cell r="N185" t="str">
            <v>890-0013</v>
          </cell>
          <cell r="O185" t="str">
            <v>099</v>
          </cell>
          <cell r="P185" t="str">
            <v>224</v>
          </cell>
          <cell r="Q185" t="str">
            <v>6282</v>
          </cell>
          <cell r="R185" t="str">
            <v>4-1</v>
          </cell>
          <cell r="S185" t="str">
            <v>保健</v>
          </cell>
          <cell r="Y185" t="str">
            <v>070625701</v>
          </cell>
          <cell r="Z185" t="str">
            <v>鹿児島銀行</v>
          </cell>
          <cell r="AA185" t="str">
            <v>鹿屋</v>
          </cell>
          <cell r="AB185" t="str">
            <v>500-1245150</v>
          </cell>
          <cell r="AD185" t="str">
            <v>車70分34.1㎞=　23,100</v>
          </cell>
          <cell r="AE185" t="str">
            <v>自宅/　3000</v>
          </cell>
          <cell r="AF185">
            <v>380126</v>
          </cell>
          <cell r="AG185">
            <v>40909</v>
          </cell>
          <cell r="AH185">
            <v>402804</v>
          </cell>
          <cell r="AK185">
            <v>38808</v>
          </cell>
          <cell r="AN185" t="str">
            <v/>
          </cell>
          <cell r="AO185" t="str">
            <v/>
          </cell>
          <cell r="AP185" t="str">
            <v/>
          </cell>
          <cell r="AQ185" t="str">
            <v/>
          </cell>
          <cell r="AV185" t="str">
            <v>鹿児島銀行</v>
          </cell>
          <cell r="AW185" t="str">
            <v>鹿屋</v>
          </cell>
          <cell r="AX185" t="str">
            <v>500-1245150</v>
          </cell>
          <cell r="BB185">
            <v>31868</v>
          </cell>
          <cell r="BC185">
            <v>400800</v>
          </cell>
          <cell r="BD185" t="str">
            <v>和恵/東谷山小</v>
          </cell>
        </row>
        <row r="186">
          <cell r="B186">
            <v>182</v>
          </cell>
          <cell r="C186">
            <v>1</v>
          </cell>
          <cell r="D186" t="str">
            <v>0</v>
          </cell>
          <cell r="E186" t="str">
            <v>2-</v>
          </cell>
          <cell r="F186" t="str">
            <v>058</v>
          </cell>
          <cell r="G186" t="str">
            <v>教諭</v>
          </cell>
          <cell r="H186" t="str">
            <v>上江洲　洋志</v>
          </cell>
          <cell r="I186" t="str">
            <v>鹿大附属小学校</v>
          </cell>
          <cell r="J186" t="str">
            <v>鹿児島市下伊敷3丁目</v>
          </cell>
          <cell r="K186" t="str">
            <v>81-5</v>
          </cell>
          <cell r="M186">
            <v>731188</v>
          </cell>
          <cell r="N186" t="str">
            <v>890-0005</v>
          </cell>
          <cell r="O186" t="str">
            <v>0995</v>
          </cell>
          <cell r="P186" t="str">
            <v>47</v>
          </cell>
          <cell r="Q186" t="str">
            <v>2716</v>
          </cell>
          <cell r="R186" t="str">
            <v>6-1</v>
          </cell>
          <cell r="Y186" t="str">
            <v>070731188</v>
          </cell>
          <cell r="Z186" t="str">
            <v>鹿児島銀行</v>
          </cell>
          <cell r="AA186" t="str">
            <v>えい</v>
          </cell>
          <cell r="AB186" t="str">
            <v>230-681596</v>
          </cell>
          <cell r="AC186" t="str">
            <v>配/子3</v>
          </cell>
          <cell r="AD186" t="str">
            <v>車20分8.7㎞=　6,700</v>
          </cell>
          <cell r="AE186" t="str">
            <v>借家/50000･　24500</v>
          </cell>
          <cell r="AF186">
            <v>530508</v>
          </cell>
          <cell r="AG186">
            <v>40909</v>
          </cell>
          <cell r="AH186">
            <v>300194</v>
          </cell>
          <cell r="AK186">
            <v>38443</v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V186" t="str">
            <v>鹿児島銀行</v>
          </cell>
          <cell r="AW186" t="str">
            <v>えい</v>
          </cell>
          <cell r="AX186" t="str">
            <v>230-681596</v>
          </cell>
          <cell r="BB186">
            <v>36982</v>
          </cell>
          <cell r="BC186">
            <v>298700</v>
          </cell>
          <cell r="BD186" t="str">
            <v>宏美/無職</v>
          </cell>
        </row>
        <row r="187">
          <cell r="B187">
            <v>183</v>
          </cell>
          <cell r="C187">
            <v>1</v>
          </cell>
          <cell r="D187" t="str">
            <v>0</v>
          </cell>
          <cell r="E187" t="str">
            <v>2-</v>
          </cell>
          <cell r="F187" t="str">
            <v>121</v>
          </cell>
          <cell r="G187" t="str">
            <v>教諭</v>
          </cell>
          <cell r="H187" t="str">
            <v>鈴木　三恵子</v>
          </cell>
          <cell r="I187" t="str">
            <v>熊　住吉小</v>
          </cell>
          <cell r="J187" t="str">
            <v>霧島市隼人町見次</v>
          </cell>
          <cell r="K187" t="str">
            <v>1101-1</v>
          </cell>
          <cell r="L187" t="str">
            <v>隼人</v>
          </cell>
          <cell r="M187">
            <v>626627</v>
          </cell>
          <cell r="N187" t="str">
            <v>899-5117</v>
          </cell>
          <cell r="O187" t="str">
            <v>0995</v>
          </cell>
          <cell r="P187" t="str">
            <v>42</v>
          </cell>
          <cell r="Q187" t="str">
            <v>9480</v>
          </cell>
          <cell r="R187" t="str">
            <v>指法改</v>
          </cell>
          <cell r="Y187" t="str">
            <v>070626627</v>
          </cell>
          <cell r="Z187" t="str">
            <v>鹿児島銀行</v>
          </cell>
          <cell r="AA187" t="str">
            <v>加世田</v>
          </cell>
          <cell r="AB187" t="str">
            <v>200-993291</v>
          </cell>
          <cell r="AD187" t="str">
            <v>車5分非該当</v>
          </cell>
          <cell r="AE187" t="str">
            <v>夫</v>
          </cell>
          <cell r="AF187">
            <v>390206</v>
          </cell>
          <cell r="AG187">
            <v>40909</v>
          </cell>
          <cell r="AH187">
            <v>398282</v>
          </cell>
          <cell r="AK187">
            <v>38808</v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V187" t="str">
            <v>鹿児島銀行</v>
          </cell>
          <cell r="AW187" t="str">
            <v>加世田</v>
          </cell>
          <cell r="AX187" t="str">
            <v>200-993291</v>
          </cell>
          <cell r="BB187">
            <v>31868</v>
          </cell>
          <cell r="BC187">
            <v>396300</v>
          </cell>
          <cell r="BD187" t="str">
            <v>慎一郎/恒吉小学校</v>
          </cell>
        </row>
        <row r="188">
          <cell r="B188">
            <v>184</v>
          </cell>
          <cell r="C188">
            <v>1</v>
          </cell>
          <cell r="D188" t="str">
            <v>0</v>
          </cell>
          <cell r="E188" t="str">
            <v>2-</v>
          </cell>
          <cell r="F188" t="str">
            <v>123</v>
          </cell>
          <cell r="G188" t="str">
            <v>教諭</v>
          </cell>
          <cell r="H188" t="str">
            <v>桑畑　佳乃</v>
          </cell>
          <cell r="I188" t="str">
            <v>市　大龍小</v>
          </cell>
          <cell r="J188" t="str">
            <v>姶良市東餅田</v>
          </cell>
          <cell r="K188" t="str">
            <v>1452-20</v>
          </cell>
          <cell r="L188" t="str">
            <v>帖佐</v>
          </cell>
          <cell r="M188">
            <v>628000</v>
          </cell>
          <cell r="N188" t="str">
            <v>899-5421</v>
          </cell>
          <cell r="O188" t="str">
            <v>0995</v>
          </cell>
          <cell r="P188" t="str">
            <v>55</v>
          </cell>
          <cell r="Q188" t="str">
            <v>4649</v>
          </cell>
          <cell r="R188" t="str">
            <v>2-3</v>
          </cell>
          <cell r="Y188" t="str">
            <v>070628000</v>
          </cell>
          <cell r="Z188" t="str">
            <v>鹿児島銀行</v>
          </cell>
          <cell r="AA188" t="str">
            <v>阿久根</v>
          </cell>
          <cell r="AB188" t="str">
            <v>350-508167</v>
          </cell>
          <cell r="AD188" t="str">
            <v>車40分11.7㎞=　10,200</v>
          </cell>
          <cell r="AE188" t="str">
            <v>夫</v>
          </cell>
          <cell r="AF188">
            <v>411130</v>
          </cell>
          <cell r="AG188">
            <v>40909</v>
          </cell>
          <cell r="AH188">
            <v>399890</v>
          </cell>
          <cell r="AK188">
            <v>38808</v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V188" t="str">
            <v>鹿児島銀行</v>
          </cell>
          <cell r="AW188" t="str">
            <v>阿久根</v>
          </cell>
          <cell r="AX188" t="str">
            <v>350-508167</v>
          </cell>
          <cell r="BB188">
            <v>31868</v>
          </cell>
          <cell r="BC188">
            <v>397900</v>
          </cell>
          <cell r="BD188" t="str">
            <v>知生/西伊敷小</v>
          </cell>
        </row>
        <row r="189">
          <cell r="B189">
            <v>185</v>
          </cell>
          <cell r="C189">
            <v>1</v>
          </cell>
          <cell r="D189" t="str">
            <v>0</v>
          </cell>
          <cell r="E189" t="str">
            <v>2-</v>
          </cell>
          <cell r="F189" t="str">
            <v>053</v>
          </cell>
          <cell r="G189" t="str">
            <v>教諭</v>
          </cell>
          <cell r="H189" t="str">
            <v>川添　有人</v>
          </cell>
          <cell r="I189" t="str">
            <v>市　福平小</v>
          </cell>
          <cell r="J189" t="str">
            <v>霧島市国分中央6丁目</v>
          </cell>
          <cell r="K189" t="str">
            <v>9-21</v>
          </cell>
          <cell r="L189" t="str">
            <v>国分</v>
          </cell>
          <cell r="M189">
            <v>757471</v>
          </cell>
          <cell r="N189" t="str">
            <v>899-4332</v>
          </cell>
          <cell r="O189" t="str">
            <v>099</v>
          </cell>
          <cell r="P189" t="str">
            <v>802</v>
          </cell>
          <cell r="Q189" t="str">
            <v>1446</v>
          </cell>
          <cell r="R189" t="str">
            <v>5-2</v>
          </cell>
          <cell r="Y189" t="str">
            <v>070757471</v>
          </cell>
          <cell r="Z189" t="str">
            <v>鹿児島銀行</v>
          </cell>
          <cell r="AA189" t="str">
            <v>きしゃば</v>
          </cell>
          <cell r="AB189" t="str">
            <v>111-669063</v>
          </cell>
          <cell r="AD189" t="str">
            <v>車10分4.7㎞=2,300</v>
          </cell>
          <cell r="AE189" t="str">
            <v>借家/44550･　21700</v>
          </cell>
          <cell r="AF189">
            <v>490427</v>
          </cell>
          <cell r="AG189">
            <v>40909</v>
          </cell>
          <cell r="AH189">
            <v>287531</v>
          </cell>
          <cell r="AK189">
            <v>39539</v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V189" t="str">
            <v>鹿児島銀行</v>
          </cell>
          <cell r="AW189" t="str">
            <v>きしゃば</v>
          </cell>
          <cell r="AX189" t="str">
            <v>111-669063</v>
          </cell>
          <cell r="BB189">
            <v>39539</v>
          </cell>
          <cell r="BC189">
            <v>286100</v>
          </cell>
          <cell r="BD189" t="str">
            <v>H23/9/6離婚</v>
          </cell>
        </row>
        <row r="190">
          <cell r="B190">
            <v>186</v>
          </cell>
          <cell r="AK190">
            <v>38443</v>
          </cell>
        </row>
        <row r="191">
          <cell r="B191">
            <v>187</v>
          </cell>
          <cell r="G191" t="str">
            <v>学校主事</v>
          </cell>
          <cell r="H191" t="str">
            <v>宮川　惠子</v>
          </cell>
          <cell r="I191" t="str">
            <v>9/21転居</v>
          </cell>
          <cell r="J191" t="str">
            <v>霧島市国分中央</v>
          </cell>
          <cell r="K191" t="str">
            <v>2-3-31</v>
          </cell>
          <cell r="M191">
            <v>851981</v>
          </cell>
          <cell r="N191" t="str">
            <v>899-4332</v>
          </cell>
          <cell r="O191" t="str">
            <v>0995</v>
          </cell>
          <cell r="P191" t="str">
            <v>45</v>
          </cell>
          <cell r="Q191" t="str">
            <v>8409</v>
          </cell>
          <cell r="R191" t="str">
            <v>主事</v>
          </cell>
          <cell r="T191" t="str">
            <v>3年</v>
          </cell>
          <cell r="AF191">
            <v>280423</v>
          </cell>
          <cell r="AQ191" t="str">
            <v/>
          </cell>
          <cell r="AY191" t="str">
            <v xml:space="preserve">  </v>
          </cell>
          <cell r="BB191">
            <v>40269</v>
          </cell>
        </row>
        <row r="192">
          <cell r="B192">
            <v>188</v>
          </cell>
          <cell r="C192">
            <v>1</v>
          </cell>
          <cell r="D192" t="str">
            <v>0</v>
          </cell>
          <cell r="E192" t="str">
            <v>2-</v>
          </cell>
          <cell r="F192" t="str">
            <v>097</v>
          </cell>
          <cell r="G192" t="str">
            <v>教諭</v>
          </cell>
          <cell r="H192" t="str">
            <v>篠原　美由紀</v>
          </cell>
          <cell r="I192" t="str">
            <v>11/転居</v>
          </cell>
          <cell r="J192" t="str">
            <v>霧島市溝辺町麓</v>
          </cell>
          <cell r="K192" t="str">
            <v>1408-1</v>
          </cell>
          <cell r="L192" t="str">
            <v>鹿児島空港</v>
          </cell>
          <cell r="M192">
            <v>678228</v>
          </cell>
          <cell r="N192" t="str">
            <v>899-6404</v>
          </cell>
          <cell r="O192" t="str">
            <v>0995</v>
          </cell>
          <cell r="P192" t="str">
            <v>58</v>
          </cell>
          <cell r="Q192" t="str">
            <v>2134</v>
          </cell>
          <cell r="R192" t="str">
            <v>3-3</v>
          </cell>
          <cell r="T192" t="str">
            <v>3年</v>
          </cell>
          <cell r="Y192" t="str">
            <v>070678228</v>
          </cell>
          <cell r="Z192" t="str">
            <v>鹿児島銀行</v>
          </cell>
          <cell r="AA192" t="str">
            <v>国分西</v>
          </cell>
          <cell r="AB192" t="str">
            <v>433-803629</v>
          </cell>
          <cell r="AD192" t="str">
            <v>車30分13.5㎞=　10,200</v>
          </cell>
          <cell r="AE192" t="str">
            <v>借家/夫</v>
          </cell>
          <cell r="AF192">
            <v>470701</v>
          </cell>
          <cell r="AG192">
            <v>40909</v>
          </cell>
          <cell r="AH192">
            <v>381786</v>
          </cell>
          <cell r="AK192">
            <v>38808</v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V192" t="str">
            <v>鹿児島銀行</v>
          </cell>
          <cell r="AW192" t="str">
            <v>九州労金</v>
          </cell>
          <cell r="AX192" t="str">
            <v>2990935</v>
          </cell>
          <cell r="AY192" t="str">
            <v>鹿児島銀行 国分西 433-803629</v>
          </cell>
          <cell r="BB192">
            <v>34060</v>
          </cell>
          <cell r="BC192">
            <v>374300</v>
          </cell>
          <cell r="BD192" t="str">
            <v>修一/大口中</v>
          </cell>
          <cell r="BE192" t="str">
            <v>篠原　修一</v>
          </cell>
        </row>
        <row r="193">
          <cell r="B193">
            <v>189</v>
          </cell>
          <cell r="C193">
            <v>1</v>
          </cell>
          <cell r="D193" t="str">
            <v>0</v>
          </cell>
          <cell r="E193" t="str">
            <v>2-</v>
          </cell>
          <cell r="F193" t="str">
            <v>118</v>
          </cell>
          <cell r="G193" t="str">
            <v>教諭</v>
          </cell>
          <cell r="H193" t="str">
            <v>西村　ゆかり</v>
          </cell>
          <cell r="I193" t="str">
            <v>住所表示変更</v>
          </cell>
          <cell r="J193" t="str">
            <v>霧島市国分広瀬</v>
          </cell>
          <cell r="K193" t="str">
            <v>325-2</v>
          </cell>
          <cell r="L193" t="str">
            <v>西広瀬</v>
          </cell>
          <cell r="M193">
            <v>642932</v>
          </cell>
          <cell r="N193" t="str">
            <v>899-4321</v>
          </cell>
          <cell r="O193" t="str">
            <v>0995</v>
          </cell>
          <cell r="P193" t="str">
            <v>45</v>
          </cell>
          <cell r="Q193" t="str">
            <v>4797</v>
          </cell>
          <cell r="R193" t="str">
            <v>4-1</v>
          </cell>
          <cell r="T193" t="str">
            <v>4年</v>
          </cell>
          <cell r="Y193" t="str">
            <v>070642932</v>
          </cell>
          <cell r="Z193" t="str">
            <v>鹿児島銀行</v>
          </cell>
          <cell r="AA193" t="str">
            <v>串木野</v>
          </cell>
          <cell r="AB193" t="str">
            <v>330-475512</v>
          </cell>
          <cell r="AD193" t="str">
            <v>車15分3.2㎞=　2,300</v>
          </cell>
          <cell r="AE193" t="str">
            <v>自宅/夫</v>
          </cell>
          <cell r="AF193">
            <v>410503</v>
          </cell>
          <cell r="AG193">
            <v>40909</v>
          </cell>
          <cell r="AH193">
            <v>401880</v>
          </cell>
          <cell r="AK193">
            <v>39539</v>
          </cell>
          <cell r="AN193" t="str">
            <v/>
          </cell>
          <cell r="AO193" t="str">
            <v/>
          </cell>
          <cell r="AP193" t="str">
            <v/>
          </cell>
          <cell r="AQ193" t="str">
            <v/>
          </cell>
          <cell r="AV193" t="str">
            <v>鹿児島銀行</v>
          </cell>
          <cell r="AW193" t="str">
            <v>串木野</v>
          </cell>
          <cell r="AX193" t="str">
            <v>475512</v>
          </cell>
          <cell r="AY193" t="str">
            <v>鹿児島銀行 串木野 330-475512</v>
          </cell>
          <cell r="BB193">
            <v>32599</v>
          </cell>
          <cell r="BC193">
            <v>394000</v>
          </cell>
          <cell r="BD193" t="str">
            <v>直人/県職員</v>
          </cell>
          <cell r="BE193" t="str">
            <v>西村　直人</v>
          </cell>
        </row>
        <row r="194">
          <cell r="B194">
            <v>190</v>
          </cell>
          <cell r="C194">
            <v>1</v>
          </cell>
          <cell r="D194" t="str">
            <v>0</v>
          </cell>
          <cell r="E194" t="str">
            <v>4-</v>
          </cell>
          <cell r="F194" t="str">
            <v>037</v>
          </cell>
          <cell r="G194" t="str">
            <v>校長</v>
          </cell>
          <cell r="H194" t="str">
            <v>安田　茂</v>
          </cell>
          <cell r="I194" t="str">
            <v>新築</v>
          </cell>
          <cell r="J194" t="str">
            <v>鹿児島市甲突町</v>
          </cell>
          <cell r="K194" t="str">
            <v>19-20ｴｲﾙﾏﾝｼｮﾝ城南通り1301</v>
          </cell>
          <cell r="L194" t="str">
            <v>浜之市</v>
          </cell>
          <cell r="M194">
            <v>539228</v>
          </cell>
          <cell r="O194" t="str">
            <v>099</v>
          </cell>
          <cell r="P194" t="str">
            <v>248</v>
          </cell>
          <cell r="Q194" t="str">
            <v>8944</v>
          </cell>
          <cell r="R194" t="str">
            <v>管理</v>
          </cell>
          <cell r="Y194" t="str">
            <v>070539228</v>
          </cell>
          <cell r="Z194" t="str">
            <v>鹿児島銀行</v>
          </cell>
          <cell r="AA194" t="str">
            <v>加治木</v>
          </cell>
          <cell r="AB194" t="str">
            <v>400-602144</v>
          </cell>
          <cell r="AC194" t="str">
            <v>配/子1</v>
          </cell>
          <cell r="AD194" t="str">
            <v>徒歩3分0.0㎞=　非該当</v>
          </cell>
          <cell r="AE194" t="str">
            <v>教職員住宅</v>
          </cell>
          <cell r="AF194">
            <v>290412</v>
          </cell>
          <cell r="AG194">
            <v>40909</v>
          </cell>
          <cell r="AH194">
            <v>456779</v>
          </cell>
          <cell r="AK194">
            <v>40269</v>
          </cell>
          <cell r="AN194" t="str">
            <v/>
          </cell>
          <cell r="AO194" t="str">
            <v/>
          </cell>
          <cell r="AP194" t="str">
            <v/>
          </cell>
          <cell r="AQ194" t="str">
            <v/>
          </cell>
          <cell r="AV194" t="str">
            <v>鹿児島銀行</v>
          </cell>
          <cell r="AW194" t="str">
            <v>安房</v>
          </cell>
          <cell r="AX194" t="str">
            <v>232999</v>
          </cell>
          <cell r="AY194" t="str">
            <v>鹿児島銀行 加治木 400-602144</v>
          </cell>
          <cell r="BB194">
            <v>30042</v>
          </cell>
          <cell r="BC194">
            <v>521857</v>
          </cell>
          <cell r="BD194" t="str">
            <v>都/無職</v>
          </cell>
          <cell r="BE194" t="str">
            <v>安田　都</v>
          </cell>
        </row>
        <row r="195">
          <cell r="B195">
            <v>191</v>
          </cell>
          <cell r="C195">
            <v>1</v>
          </cell>
          <cell r="D195" t="str">
            <v>0</v>
          </cell>
          <cell r="E195" t="str">
            <v>2-</v>
          </cell>
          <cell r="F195" t="str">
            <v>082</v>
          </cell>
          <cell r="G195" t="str">
            <v>教諭</v>
          </cell>
          <cell r="H195" t="str">
            <v>内村　美帆</v>
          </cell>
          <cell r="I195" t="str">
            <v>転居</v>
          </cell>
          <cell r="J195" t="str">
            <v>霧島市国分野口西</v>
          </cell>
          <cell r="K195" t="str">
            <v>30-25-7</v>
          </cell>
          <cell r="L195" t="str">
            <v>隼人</v>
          </cell>
          <cell r="M195">
            <v>708496</v>
          </cell>
          <cell r="N195" t="str">
            <v>899-4343</v>
          </cell>
          <cell r="O195" t="str">
            <v>09995</v>
          </cell>
          <cell r="P195" t="str">
            <v>73</v>
          </cell>
          <cell r="Q195" t="str">
            <v>6468</v>
          </cell>
          <cell r="R195" t="str">
            <v>児支援</v>
          </cell>
          <cell r="T195" t="str">
            <v>3年</v>
          </cell>
          <cell r="Y195" t="str">
            <v>070708496</v>
          </cell>
          <cell r="Z195" t="str">
            <v>鹿児島銀行</v>
          </cell>
          <cell r="AA195" t="str">
            <v>川内</v>
          </cell>
          <cell r="AB195" t="str">
            <v>300-2139784</v>
          </cell>
          <cell r="AD195" t="str">
            <v>車5分1.5㎞=　非該当</v>
          </cell>
          <cell r="AE195" t="str">
            <v>借家/45000･　22000</v>
          </cell>
          <cell r="AF195">
            <v>500115</v>
          </cell>
          <cell r="AG195">
            <v>40909</v>
          </cell>
          <cell r="AH195">
            <v>366080</v>
          </cell>
          <cell r="AK195">
            <v>41000</v>
          </cell>
          <cell r="AN195" t="str">
            <v/>
          </cell>
          <cell r="AO195" t="str">
            <v/>
          </cell>
          <cell r="AP195" t="str">
            <v/>
          </cell>
          <cell r="AQ195" t="str">
            <v/>
          </cell>
          <cell r="AV195" t="str">
            <v>鹿児島銀行</v>
          </cell>
          <cell r="AW195" t="str">
            <v>川内</v>
          </cell>
          <cell r="AX195" t="str">
            <v>2139784</v>
          </cell>
          <cell r="AY195" t="str">
            <v>鹿児島銀行 川内 300-2139784</v>
          </cell>
          <cell r="BB195">
            <v>35521</v>
          </cell>
          <cell r="BC195">
            <v>344600</v>
          </cell>
        </row>
        <row r="196">
          <cell r="B196">
            <v>192</v>
          </cell>
          <cell r="C196">
            <v>1</v>
          </cell>
          <cell r="D196" t="str">
            <v>0</v>
          </cell>
          <cell r="E196" t="str">
            <v>4-</v>
          </cell>
          <cell r="F196" t="str">
            <v>037</v>
          </cell>
          <cell r="G196" t="str">
            <v>校長</v>
          </cell>
          <cell r="H196" t="str">
            <v>安田　茂</v>
          </cell>
          <cell r="I196" t="str">
            <v>市　武小</v>
          </cell>
          <cell r="J196" t="str">
            <v>鹿児島市甲突町</v>
          </cell>
          <cell r="K196" t="str">
            <v>19-20ｴｲﾙﾏﾝｼｮﾝ城南通り1301</v>
          </cell>
          <cell r="L196" t="str">
            <v>浜之市</v>
          </cell>
          <cell r="M196">
            <v>539228</v>
          </cell>
          <cell r="N196" t="str">
            <v>899-5102</v>
          </cell>
          <cell r="O196" t="str">
            <v>0995</v>
          </cell>
          <cell r="P196" t="str">
            <v>43</v>
          </cell>
          <cell r="Q196" t="str">
            <v>2520</v>
          </cell>
          <cell r="R196" t="str">
            <v>管理</v>
          </cell>
          <cell r="Y196" t="str">
            <v>070539228</v>
          </cell>
          <cell r="Z196" t="str">
            <v>鹿児島銀行</v>
          </cell>
          <cell r="AA196" t="str">
            <v>加治木</v>
          </cell>
          <cell r="AB196" t="str">
            <v>400-602144</v>
          </cell>
          <cell r="AC196" t="str">
            <v>配/子1</v>
          </cell>
          <cell r="AD196" t="str">
            <v>徒歩3分0.0㎞=　非該当</v>
          </cell>
          <cell r="AE196" t="str">
            <v>教職員住宅</v>
          </cell>
          <cell r="AF196">
            <v>290412</v>
          </cell>
          <cell r="AG196">
            <v>40909</v>
          </cell>
          <cell r="AH196">
            <v>475811</v>
          </cell>
          <cell r="AK196">
            <v>40269</v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V196" t="str">
            <v>鹿児島銀行</v>
          </cell>
          <cell r="AW196" t="str">
            <v>安房</v>
          </cell>
          <cell r="AX196" t="str">
            <v>232999</v>
          </cell>
          <cell r="AY196" t="str">
            <v>鹿児島銀行 加治木 400-602144</v>
          </cell>
          <cell r="BB196">
            <v>30042</v>
          </cell>
          <cell r="BC196">
            <v>521857</v>
          </cell>
          <cell r="BD196" t="str">
            <v>都/無職</v>
          </cell>
          <cell r="BE196" t="str">
            <v>安田　都</v>
          </cell>
          <cell r="BF196" t="str">
            <v>ﾔｽﾀﾞ　ﾐﾔｺ</v>
          </cell>
        </row>
        <row r="197">
          <cell r="B197">
            <v>193</v>
          </cell>
          <cell r="C197">
            <v>1</v>
          </cell>
          <cell r="D197" t="str">
            <v>0</v>
          </cell>
          <cell r="E197" t="str">
            <v>2-</v>
          </cell>
          <cell r="F197" t="str">
            <v>137</v>
          </cell>
          <cell r="G197" t="str">
            <v>教諭</v>
          </cell>
          <cell r="H197" t="str">
            <v>濵田　智子</v>
          </cell>
          <cell r="I197" t="str">
            <v>姶　横川小</v>
          </cell>
          <cell r="J197" t="str">
            <v>霧島市国分姫城</v>
          </cell>
          <cell r="K197" t="str">
            <v>2947-1</v>
          </cell>
          <cell r="L197" t="str">
            <v>重久</v>
          </cell>
          <cell r="M197">
            <v>573566</v>
          </cell>
          <cell r="N197" t="str">
            <v>899-5111</v>
          </cell>
          <cell r="O197" t="str">
            <v>0995</v>
          </cell>
          <cell r="P197" t="str">
            <v>46</v>
          </cell>
          <cell r="Q197" t="str">
            <v>4298</v>
          </cell>
          <cell r="R197" t="str">
            <v>特支(ひ)</v>
          </cell>
          <cell r="T197" t="str">
            <v>2年</v>
          </cell>
          <cell r="Y197" t="str">
            <v>070573566</v>
          </cell>
          <cell r="Z197" t="str">
            <v>鹿児島銀行</v>
          </cell>
          <cell r="AA197" t="str">
            <v>姶良</v>
          </cell>
          <cell r="AB197" t="str">
            <v>401-545868</v>
          </cell>
          <cell r="AD197" t="str">
            <v>車15分5.8㎞=　6,700</v>
          </cell>
          <cell r="AE197" t="str">
            <v>借家/60000･　27000</v>
          </cell>
          <cell r="AF197">
            <v>361208</v>
          </cell>
          <cell r="AG197">
            <v>40909</v>
          </cell>
          <cell r="AH197">
            <v>426092</v>
          </cell>
          <cell r="AK197">
            <v>38443</v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V197" t="str">
            <v>鹿児島銀行</v>
          </cell>
          <cell r="AW197" t="str">
            <v>姶良</v>
          </cell>
          <cell r="AX197" t="str">
            <v>545868</v>
          </cell>
          <cell r="AY197" t="str">
            <v>鹿児島銀行 姶良 401-545868</v>
          </cell>
          <cell r="BB197">
            <v>30407</v>
          </cell>
          <cell r="BC197">
            <v>409704</v>
          </cell>
        </row>
        <row r="198">
          <cell r="B198">
            <v>194</v>
          </cell>
          <cell r="C198">
            <v>1</v>
          </cell>
          <cell r="D198" t="str">
            <v>0</v>
          </cell>
          <cell r="E198" t="str">
            <v>2-</v>
          </cell>
          <cell r="F198" t="str">
            <v>125</v>
          </cell>
          <cell r="G198" t="str">
            <v>教諭</v>
          </cell>
          <cell r="H198" t="str">
            <v>良井　秀明</v>
          </cell>
          <cell r="I198" t="str">
            <v>市　福平小</v>
          </cell>
          <cell r="J198" t="str">
            <v>鹿児島市草牟田2丁目</v>
          </cell>
          <cell r="K198" t="str">
            <v>40-24</v>
          </cell>
          <cell r="L198" t="str">
            <v>伊敷</v>
          </cell>
          <cell r="M198">
            <v>641421</v>
          </cell>
          <cell r="N198" t="str">
            <v>890-0014</v>
          </cell>
          <cell r="O198" t="str">
            <v>099</v>
          </cell>
          <cell r="P198" t="str">
            <v>801</v>
          </cell>
          <cell r="Q198" t="str">
            <v>3064</v>
          </cell>
          <cell r="R198" t="str">
            <v>5-1</v>
          </cell>
          <cell r="S198" t="str">
            <v>生徒</v>
          </cell>
          <cell r="T198" t="str">
            <v>5年</v>
          </cell>
          <cell r="Y198" t="str">
            <v>070641421</v>
          </cell>
          <cell r="Z198" t="str">
            <v>鹿児島銀行</v>
          </cell>
          <cell r="AA198" t="str">
            <v>坂之上</v>
          </cell>
          <cell r="AB198" t="str">
            <v>190-339215</v>
          </cell>
          <cell r="AC198" t="str">
            <v>子2</v>
          </cell>
          <cell r="AD198" t="str">
            <v>車60分32.2㎞=　23,100</v>
          </cell>
          <cell r="AE198" t="str">
            <v>自宅/　2000</v>
          </cell>
          <cell r="AF198">
            <v>420327</v>
          </cell>
          <cell r="AG198">
            <v>40909</v>
          </cell>
          <cell r="AH198">
            <v>415376</v>
          </cell>
          <cell r="AK198">
            <v>38808</v>
          </cell>
          <cell r="AN198" t="str">
            <v/>
          </cell>
          <cell r="AO198" t="str">
            <v/>
          </cell>
          <cell r="AP198" t="str">
            <v/>
          </cell>
          <cell r="AQ198" t="str">
            <v/>
          </cell>
          <cell r="AV198" t="str">
            <v>鹿児島銀行</v>
          </cell>
          <cell r="AW198" t="str">
            <v>坂之上</v>
          </cell>
          <cell r="AX198" t="str">
            <v>339215</v>
          </cell>
          <cell r="AY198" t="str">
            <v>鹿児島銀行 坂之上 190-339215</v>
          </cell>
          <cell r="BB198">
            <v>32599</v>
          </cell>
          <cell r="BC198">
            <v>396300</v>
          </cell>
          <cell r="BD198" t="str">
            <v>真智子/教諭</v>
          </cell>
          <cell r="BE198" t="str">
            <v>良井　真智子</v>
          </cell>
          <cell r="BF198" t="str">
            <v>ﾖｼｲ　ﾏﾁｺ</v>
          </cell>
        </row>
        <row r="199">
          <cell r="B199">
            <v>195</v>
          </cell>
          <cell r="C199">
            <v>1</v>
          </cell>
          <cell r="D199" t="str">
            <v>0</v>
          </cell>
          <cell r="E199" t="str">
            <v>2-</v>
          </cell>
          <cell r="F199" t="str">
            <v>135</v>
          </cell>
          <cell r="G199" t="str">
            <v>教諭</v>
          </cell>
          <cell r="H199" t="str">
            <v>安田　泰代</v>
          </cell>
          <cell r="I199" t="str">
            <v>姶　蒲生小</v>
          </cell>
          <cell r="J199" t="str">
            <v>鹿児島市吉野町</v>
          </cell>
          <cell r="K199" t="str">
            <v>3216-183</v>
          </cell>
          <cell r="L199" t="str">
            <v>吉野</v>
          </cell>
          <cell r="M199">
            <v>603180</v>
          </cell>
          <cell r="N199" t="str">
            <v>892-0871</v>
          </cell>
          <cell r="O199" t="str">
            <v>099</v>
          </cell>
          <cell r="P199" t="str">
            <v>244</v>
          </cell>
          <cell r="Q199" t="str">
            <v>1608</v>
          </cell>
          <cell r="R199" t="str">
            <v>5-3</v>
          </cell>
          <cell r="S199" t="str">
            <v>5年主任</v>
          </cell>
          <cell r="T199" t="str">
            <v>5年</v>
          </cell>
          <cell r="Y199" t="str">
            <v>070603180</v>
          </cell>
          <cell r="Z199" t="str">
            <v>鹿児島銀行</v>
          </cell>
          <cell r="AA199" t="str">
            <v>吉野</v>
          </cell>
          <cell r="AB199" t="str">
            <v>060-673269</v>
          </cell>
          <cell r="AD199" t="str">
            <v>車30.5㎞=　23,100</v>
          </cell>
          <cell r="AE199" t="str">
            <v>自宅/夫</v>
          </cell>
          <cell r="AF199">
            <v>380215</v>
          </cell>
          <cell r="AG199">
            <v>40909</v>
          </cell>
          <cell r="AH199">
            <v>422032</v>
          </cell>
          <cell r="AK199">
            <v>39173</v>
          </cell>
          <cell r="AN199" t="str">
            <v/>
          </cell>
          <cell r="AO199" t="str">
            <v/>
          </cell>
          <cell r="AP199" t="str">
            <v/>
          </cell>
          <cell r="AQ199" t="str">
            <v/>
          </cell>
          <cell r="AV199" t="str">
            <v>鹿児島銀行</v>
          </cell>
          <cell r="AW199" t="str">
            <v>吉野</v>
          </cell>
          <cell r="AX199" t="str">
            <v>673269</v>
          </cell>
          <cell r="AY199" t="str">
            <v>鹿児島銀行 吉野 060-673269</v>
          </cell>
          <cell r="BB199">
            <v>31138</v>
          </cell>
          <cell r="BC199">
            <v>404946</v>
          </cell>
          <cell r="BD199" t="str">
            <v>三郎/教諭</v>
          </cell>
          <cell r="BE199" t="str">
            <v>安田　三郎</v>
          </cell>
          <cell r="BF199" t="str">
            <v>ﾔｽﾀﾞ　ｻﾌﾞﾛｳ</v>
          </cell>
        </row>
        <row r="200">
          <cell r="B200">
            <v>196</v>
          </cell>
          <cell r="C200">
            <v>1</v>
          </cell>
          <cell r="D200" t="str">
            <v>0</v>
          </cell>
          <cell r="E200" t="str">
            <v>2-</v>
          </cell>
          <cell r="F200" t="str">
            <v>058</v>
          </cell>
          <cell r="G200" t="str">
            <v>教諭</v>
          </cell>
          <cell r="H200" t="str">
            <v>樗木　加奈子</v>
          </cell>
          <cell r="I200" t="str">
            <v>市　吉田小</v>
          </cell>
          <cell r="J200" t="str">
            <v>霧島市隼人町見次</v>
          </cell>
          <cell r="K200" t="str">
            <v>203-13</v>
          </cell>
          <cell r="L200" t="str">
            <v>隼人</v>
          </cell>
          <cell r="M200">
            <v>736015</v>
          </cell>
          <cell r="N200" t="str">
            <v>899-5117</v>
          </cell>
          <cell r="O200" t="str">
            <v>090</v>
          </cell>
          <cell r="P200" t="str">
            <v>2582</v>
          </cell>
          <cell r="Q200" t="str">
            <v>1011</v>
          </cell>
          <cell r="R200" t="str">
            <v>1-3</v>
          </cell>
          <cell r="T200" t="str">
            <v>1年</v>
          </cell>
          <cell r="Y200" t="str">
            <v>070736015</v>
          </cell>
          <cell r="Z200" t="str">
            <v>鹿児島銀行</v>
          </cell>
          <cell r="AA200" t="str">
            <v>武岡団地</v>
          </cell>
          <cell r="AB200" t="str">
            <v>170-307660</v>
          </cell>
          <cell r="AD200" t="str">
            <v>車10分2.9㎞=　2,300</v>
          </cell>
          <cell r="AE200" t="str">
            <v>借家/43500･　21200</v>
          </cell>
          <cell r="AF200">
            <v>540527</v>
          </cell>
          <cell r="AG200">
            <v>40909</v>
          </cell>
          <cell r="AH200">
            <v>310648</v>
          </cell>
          <cell r="AK200">
            <v>38808</v>
          </cell>
          <cell r="AN200" t="str">
            <v/>
          </cell>
          <cell r="AO200" t="str">
            <v/>
          </cell>
          <cell r="AP200" t="str">
            <v/>
          </cell>
          <cell r="AQ200" t="str">
            <v/>
          </cell>
          <cell r="AV200" t="str">
            <v>鹿児島銀行</v>
          </cell>
          <cell r="AW200" t="str">
            <v>武岡団地</v>
          </cell>
          <cell r="AX200" t="str">
            <v>170-307660</v>
          </cell>
          <cell r="AY200" t="str">
            <v>鹿児島銀行 武岡団地 170-307660</v>
          </cell>
          <cell r="BB200">
            <v>37347</v>
          </cell>
          <cell r="BC200">
            <v>288700</v>
          </cell>
        </row>
        <row r="201">
          <cell r="B201">
            <v>197</v>
          </cell>
          <cell r="C201">
            <v>1</v>
          </cell>
          <cell r="D201" t="str">
            <v>0</v>
          </cell>
          <cell r="E201" t="str">
            <v>2-</v>
          </cell>
          <cell r="F201" t="str">
            <v>030</v>
          </cell>
          <cell r="G201" t="str">
            <v>教諭</v>
          </cell>
          <cell r="H201" t="str">
            <v>新井　麻里</v>
          </cell>
          <cell r="I201" t="str">
            <v>薩　平尾小</v>
          </cell>
          <cell r="J201" t="str">
            <v>阿久根市脇本</v>
          </cell>
          <cell r="K201" t="str">
            <v>8925-1　コーポレビュー隈元Ａ－２０４</v>
          </cell>
          <cell r="L201" t="str">
            <v>隼人</v>
          </cell>
          <cell r="M201">
            <v>759899</v>
          </cell>
          <cell r="N201" t="str">
            <v>899-1131</v>
          </cell>
          <cell r="O201" t="str">
            <v>080</v>
          </cell>
          <cell r="P201">
            <v>5017</v>
          </cell>
          <cell r="Q201">
            <v>2602</v>
          </cell>
          <cell r="R201" t="str">
            <v>4-2</v>
          </cell>
          <cell r="T201" t="str">
            <v>4年</v>
          </cell>
          <cell r="Y201" t="str">
            <v>070759899</v>
          </cell>
          <cell r="Z201" t="str">
            <v>鹿児島銀行</v>
          </cell>
          <cell r="AA201" t="str">
            <v>きしゃば</v>
          </cell>
          <cell r="AB201" t="str">
            <v>111-871029</v>
          </cell>
          <cell r="AD201" t="str">
            <v>徒歩5分非該当</v>
          </cell>
          <cell r="AE201" t="str">
            <v>借家/57000･　27000</v>
          </cell>
          <cell r="AF201">
            <v>610315</v>
          </cell>
          <cell r="AG201">
            <v>40909</v>
          </cell>
          <cell r="AH201">
            <v>233584</v>
          </cell>
          <cell r="AK201">
            <v>39904</v>
          </cell>
          <cell r="AQ201" t="str">
            <v/>
          </cell>
          <cell r="AV201" t="str">
            <v>鹿児島銀行</v>
          </cell>
          <cell r="AW201" t="str">
            <v>きしゃば</v>
          </cell>
          <cell r="AX201" t="str">
            <v>871029</v>
          </cell>
          <cell r="AY201" t="str">
            <v>鹿児島銀行 きしゃば 111-871029</v>
          </cell>
          <cell r="BB201">
            <v>39904</v>
          </cell>
          <cell r="BC201">
            <v>216000</v>
          </cell>
        </row>
        <row r="202">
          <cell r="B202">
            <v>198</v>
          </cell>
          <cell r="C202">
            <v>1</v>
          </cell>
          <cell r="D202" t="str">
            <v>0</v>
          </cell>
          <cell r="E202" t="str">
            <v>2-</v>
          </cell>
          <cell r="F202" t="str">
            <v>025</v>
          </cell>
          <cell r="G202" t="str">
            <v>教諭</v>
          </cell>
          <cell r="H202" t="str">
            <v>安田　綾香</v>
          </cell>
          <cell r="I202" t="str">
            <v>継続</v>
          </cell>
          <cell r="J202" t="str">
            <v>霧島市国分新町</v>
          </cell>
          <cell r="K202" t="str">
            <v>693</v>
          </cell>
          <cell r="L202" t="str">
            <v>重久</v>
          </cell>
          <cell r="M202">
            <v>845582</v>
          </cell>
          <cell r="N202" t="str">
            <v>899-4351</v>
          </cell>
          <cell r="O202" t="str">
            <v>0995</v>
          </cell>
          <cell r="P202" t="str">
            <v>47</v>
          </cell>
          <cell r="Q202" t="str">
            <v>0209</v>
          </cell>
          <cell r="R202" t="str">
            <v>4-3</v>
          </cell>
          <cell r="T202" t="str">
            <v>4年</v>
          </cell>
          <cell r="U202">
            <v>41005</v>
          </cell>
          <cell r="V202">
            <v>41362</v>
          </cell>
          <cell r="W202" t="str">
            <v>姶良小学校</v>
          </cell>
          <cell r="Y202" t="str">
            <v>070845582</v>
          </cell>
          <cell r="Z202" t="str">
            <v>鹿児島銀行</v>
          </cell>
          <cell r="AA202" t="str">
            <v>紫原</v>
          </cell>
          <cell r="AB202" t="str">
            <v>122-573386</v>
          </cell>
          <cell r="AD202" t="str">
            <v>車20分6.7㎞=　6,700</v>
          </cell>
          <cell r="AE202" t="str">
            <v>借家/夫</v>
          </cell>
          <cell r="AF202">
            <v>610304</v>
          </cell>
          <cell r="AG202">
            <v>41005</v>
          </cell>
          <cell r="AH202">
            <v>222560</v>
          </cell>
          <cell r="AK202">
            <v>41005</v>
          </cell>
          <cell r="AQ202" t="str">
            <v/>
          </cell>
          <cell r="AV202" t="str">
            <v>鹿児島銀行</v>
          </cell>
          <cell r="AW202" t="str">
            <v>紫原</v>
          </cell>
          <cell r="AX202" t="str">
            <v>573386</v>
          </cell>
          <cell r="AY202" t="str">
            <v>鹿児島銀行 紫原 122-573386</v>
          </cell>
          <cell r="BB202">
            <v>41005</v>
          </cell>
          <cell r="BC202">
            <v>214000</v>
          </cell>
        </row>
        <row r="203">
          <cell r="B203">
            <v>199</v>
          </cell>
          <cell r="C203">
            <v>1</v>
          </cell>
          <cell r="D203" t="str">
            <v>0</v>
          </cell>
          <cell r="E203" t="str">
            <v>1-</v>
          </cell>
          <cell r="F203" t="str">
            <v>033</v>
          </cell>
          <cell r="G203" t="str">
            <v>講師</v>
          </cell>
          <cell r="H203" t="str">
            <v>河野　志保</v>
          </cell>
          <cell r="I203" t="str">
            <v>継続</v>
          </cell>
          <cell r="J203" t="str">
            <v>姶良市加治木町港町</v>
          </cell>
          <cell r="K203" t="str">
            <v>131-36</v>
          </cell>
          <cell r="L203" t="str">
            <v>加治木</v>
          </cell>
          <cell r="M203">
            <v>894338</v>
          </cell>
          <cell r="N203" t="str">
            <v>899-5221</v>
          </cell>
          <cell r="O203" t="str">
            <v>0995</v>
          </cell>
          <cell r="P203" t="str">
            <v>63</v>
          </cell>
          <cell r="Q203" t="str">
            <v>5579</v>
          </cell>
          <cell r="R203" t="str">
            <v>音専</v>
          </cell>
          <cell r="T203" t="str">
            <v>6年</v>
          </cell>
          <cell r="U203">
            <v>40634</v>
          </cell>
          <cell r="V203">
            <v>41362</v>
          </cell>
          <cell r="W203" t="str">
            <v>大田小学校</v>
          </cell>
          <cell r="Y203" t="str">
            <v>070894338</v>
          </cell>
          <cell r="Z203" t="str">
            <v>鹿児島銀行</v>
          </cell>
          <cell r="AA203" t="str">
            <v>加治木</v>
          </cell>
          <cell r="AB203" t="str">
            <v>400-636284</v>
          </cell>
          <cell r="AD203" t="str">
            <v>車20分8.2㎞=　6,700</v>
          </cell>
          <cell r="AE203" t="str">
            <v>借家/夫</v>
          </cell>
          <cell r="AF203">
            <v>520822</v>
          </cell>
          <cell r="AG203">
            <v>41000</v>
          </cell>
          <cell r="AH203">
            <v>217360</v>
          </cell>
          <cell r="AK203">
            <v>41000</v>
          </cell>
          <cell r="AQ203" t="str">
            <v/>
          </cell>
          <cell r="AV203" t="str">
            <v>鹿児島銀行</v>
          </cell>
          <cell r="AW203" t="str">
            <v>加治木</v>
          </cell>
          <cell r="AX203" t="str">
            <v>636284</v>
          </cell>
          <cell r="AY203" t="str">
            <v>鹿児島銀行 加治木 400-636284</v>
          </cell>
          <cell r="BB203">
            <v>41000</v>
          </cell>
          <cell r="BC203">
            <v>209000</v>
          </cell>
        </row>
        <row r="204">
          <cell r="B204">
            <v>200</v>
          </cell>
          <cell r="C204">
            <v>1</v>
          </cell>
          <cell r="D204" t="str">
            <v>0</v>
          </cell>
          <cell r="E204" t="str">
            <v>2-</v>
          </cell>
          <cell r="F204" t="str">
            <v>120</v>
          </cell>
          <cell r="G204" t="str">
            <v>教諭</v>
          </cell>
          <cell r="H204" t="str">
            <v>中吉　千尋</v>
          </cell>
          <cell r="I204" t="str">
            <v>市　清水小学校</v>
          </cell>
          <cell r="J204" t="str">
            <v>霧島市隼人町見次</v>
          </cell>
          <cell r="K204" t="str">
            <v>1148-8</v>
          </cell>
          <cell r="L204" t="str">
            <v>隼人</v>
          </cell>
          <cell r="M204">
            <v>645389</v>
          </cell>
          <cell r="N204" t="str">
            <v>899-5117</v>
          </cell>
          <cell r="O204" t="str">
            <v>0995</v>
          </cell>
          <cell r="P204" t="str">
            <v>42</v>
          </cell>
          <cell r="Q204" t="str">
            <v>8985</v>
          </cell>
          <cell r="R204" t="str">
            <v>1-2</v>
          </cell>
          <cell r="S204" t="str">
            <v>1年主任</v>
          </cell>
          <cell r="T204" t="str">
            <v>1年</v>
          </cell>
          <cell r="Y204" t="str">
            <v>070645389</v>
          </cell>
          <cell r="Z204" t="str">
            <v>鹿児島銀行</v>
          </cell>
          <cell r="AA204" t="str">
            <v>隼人南</v>
          </cell>
          <cell r="AB204" t="str">
            <v>442-109184</v>
          </cell>
          <cell r="AD204" t="str">
            <v>車5分非該当</v>
          </cell>
          <cell r="AE204" t="str">
            <v>自宅/夫</v>
          </cell>
          <cell r="AF204">
            <v>420816</v>
          </cell>
          <cell r="AG204">
            <v>41275</v>
          </cell>
          <cell r="AH204">
            <v>387688</v>
          </cell>
          <cell r="AI204">
            <v>371864</v>
          </cell>
          <cell r="AJ204">
            <v>15824</v>
          </cell>
          <cell r="AK204">
            <v>39173</v>
          </cell>
          <cell r="AN204" t="str">
            <v/>
          </cell>
          <cell r="AO204" t="str">
            <v/>
          </cell>
          <cell r="AP204" t="str">
            <v/>
          </cell>
          <cell r="AQ204" t="str">
            <v/>
          </cell>
          <cell r="AV204" t="str">
            <v>鹿児島銀行</v>
          </cell>
          <cell r="AW204" t="str">
            <v>隼人南</v>
          </cell>
          <cell r="AX204" t="str">
            <v>109184</v>
          </cell>
          <cell r="AY204" t="str">
            <v>鹿児島銀行 隼人南 442-109184</v>
          </cell>
          <cell r="BB204">
            <v>32599</v>
          </cell>
          <cell r="BC204">
            <v>395600</v>
          </cell>
          <cell r="BD204" t="str">
            <v>幸一郎/原良小教諭</v>
          </cell>
          <cell r="BE204" t="str">
            <v>中吉　孝一郎</v>
          </cell>
          <cell r="BF204" t="str">
            <v>ﾅｶﾖｼ　ｺｳｲﾁﾛｳ</v>
          </cell>
        </row>
        <row r="205">
          <cell r="B205">
            <v>201</v>
          </cell>
          <cell r="C205">
            <v>1</v>
          </cell>
          <cell r="D205" t="str">
            <v>0</v>
          </cell>
          <cell r="E205" t="str">
            <v>2-</v>
          </cell>
          <cell r="F205" t="str">
            <v>105</v>
          </cell>
          <cell r="G205" t="str">
            <v>教諭</v>
          </cell>
          <cell r="H205" t="str">
            <v>篠原　美由紀</v>
          </cell>
          <cell r="I205" t="str">
            <v>大　与名間分校</v>
          </cell>
          <cell r="J205" t="str">
            <v>霧島市溝辺町麓</v>
          </cell>
          <cell r="K205" t="str">
            <v>2302-13</v>
          </cell>
          <cell r="L205" t="str">
            <v>鹿児島空港</v>
          </cell>
          <cell r="M205">
            <v>678228</v>
          </cell>
          <cell r="N205" t="str">
            <v>899-6404</v>
          </cell>
          <cell r="O205" t="str">
            <v>0995</v>
          </cell>
          <cell r="P205" t="str">
            <v>58</v>
          </cell>
          <cell r="Q205" t="str">
            <v>2134</v>
          </cell>
          <cell r="R205" t="str">
            <v>2-3</v>
          </cell>
          <cell r="T205" t="str">
            <v>2年</v>
          </cell>
          <cell r="Y205" t="str">
            <v>070678228</v>
          </cell>
          <cell r="Z205" t="str">
            <v>鹿児島銀行</v>
          </cell>
          <cell r="AA205" t="str">
            <v>国分西</v>
          </cell>
          <cell r="AB205" t="str">
            <v>433-803629</v>
          </cell>
          <cell r="AD205" t="str">
            <v>車30分14.8㎞=　10,200</v>
          </cell>
          <cell r="AE205" t="str">
            <v>自宅/夫</v>
          </cell>
          <cell r="AF205">
            <v>470701</v>
          </cell>
          <cell r="AG205">
            <v>41275</v>
          </cell>
          <cell r="AH205">
            <v>374654</v>
          </cell>
          <cell r="AI205">
            <v>359362</v>
          </cell>
          <cell r="AJ205">
            <v>15292</v>
          </cell>
          <cell r="AK205">
            <v>38808</v>
          </cell>
          <cell r="AN205" t="str">
            <v/>
          </cell>
          <cell r="AO205" t="str">
            <v/>
          </cell>
          <cell r="AP205" t="str">
            <v/>
          </cell>
          <cell r="AQ205" t="str">
            <v/>
          </cell>
          <cell r="AV205" t="str">
            <v>鹿児島銀行</v>
          </cell>
          <cell r="AW205" t="str">
            <v>九州労金</v>
          </cell>
          <cell r="AX205" t="str">
            <v>2990935</v>
          </cell>
          <cell r="AY205" t="str">
            <v>鹿児島銀行 国分西 433-803629</v>
          </cell>
          <cell r="BB205">
            <v>34060</v>
          </cell>
          <cell r="BC205">
            <v>382300</v>
          </cell>
          <cell r="BD205" t="str">
            <v>修一/大口中(事務)</v>
          </cell>
          <cell r="BE205" t="str">
            <v>篠原　修一</v>
          </cell>
          <cell r="BF205" t="str">
            <v>ｼﾉﾊﾗ　ｼｭｳｲﾁ</v>
          </cell>
        </row>
        <row r="206">
          <cell r="B206">
            <v>202</v>
          </cell>
          <cell r="C206">
            <v>1</v>
          </cell>
          <cell r="D206" t="str">
            <v>0</v>
          </cell>
          <cell r="E206" t="str">
            <v>2-</v>
          </cell>
          <cell r="F206" t="str">
            <v>086</v>
          </cell>
          <cell r="G206" t="str">
            <v>教諭</v>
          </cell>
          <cell r="H206" t="str">
            <v>北野　哲朗</v>
          </cell>
          <cell r="I206" t="str">
            <v>北　阿久根小学校</v>
          </cell>
          <cell r="J206" t="str">
            <v>鹿児島市中山町</v>
          </cell>
          <cell r="K206" t="str">
            <v>1693-21</v>
          </cell>
          <cell r="L206" t="str">
            <v>谷山</v>
          </cell>
          <cell r="M206">
            <v>735230</v>
          </cell>
          <cell r="N206" t="str">
            <v>891-0105</v>
          </cell>
          <cell r="O206" t="str">
            <v>099</v>
          </cell>
          <cell r="P206" t="str">
            <v>266</v>
          </cell>
          <cell r="Q206" t="str">
            <v>5402</v>
          </cell>
          <cell r="R206" t="str">
            <v>6-1</v>
          </cell>
          <cell r="T206" t="str">
            <v>6年</v>
          </cell>
          <cell r="Y206" t="str">
            <v>070735230</v>
          </cell>
          <cell r="Z206" t="str">
            <v>鹿児島銀行</v>
          </cell>
          <cell r="AA206" t="str">
            <v>上町</v>
          </cell>
          <cell r="AB206" t="str">
            <v>030-413830</v>
          </cell>
          <cell r="AC206" t="str">
            <v>子1</v>
          </cell>
          <cell r="AD206" t="str">
            <v>車50分42.0㎞=　28,800</v>
          </cell>
          <cell r="AE206" t="str">
            <v>親所有住居</v>
          </cell>
          <cell r="AF206">
            <v>450601</v>
          </cell>
          <cell r="AG206">
            <v>41275</v>
          </cell>
          <cell r="AH206">
            <v>351624</v>
          </cell>
          <cell r="AI206">
            <v>337272</v>
          </cell>
          <cell r="AJ206">
            <v>14352</v>
          </cell>
          <cell r="AK206">
            <v>39173</v>
          </cell>
          <cell r="AN206" t="str">
            <v/>
          </cell>
          <cell r="AO206" t="str">
            <v/>
          </cell>
          <cell r="AP206" t="str">
            <v/>
          </cell>
          <cell r="AQ206" t="str">
            <v/>
          </cell>
          <cell r="AS206" t="str">
            <v>妻由美子:H25/04/01職務復帰</v>
          </cell>
          <cell r="AV206" t="str">
            <v>鹿児島相互信用金庫</v>
          </cell>
          <cell r="AW206" t="str">
            <v>上町</v>
          </cell>
          <cell r="AX206" t="str">
            <v>1078672</v>
          </cell>
          <cell r="AY206" t="str">
            <v>鹿児島銀行 上町 030-413830</v>
          </cell>
          <cell r="BB206">
            <v>37347</v>
          </cell>
          <cell r="BC206">
            <v>358800</v>
          </cell>
          <cell r="BD206" t="str">
            <v>由美子/武岡中教諭</v>
          </cell>
          <cell r="BE206" t="str">
            <v>北野　由美子</v>
          </cell>
          <cell r="BF206" t="str">
            <v>ｷﾀﾉ　ﾕﾐｺ</v>
          </cell>
        </row>
        <row r="207">
          <cell r="B207">
            <v>203</v>
          </cell>
          <cell r="C207" t="str">
            <v>0</v>
          </cell>
          <cell r="D207">
            <v>1</v>
          </cell>
          <cell r="E207" t="str">
            <v>5-</v>
          </cell>
          <cell r="F207" t="str">
            <v>085</v>
          </cell>
          <cell r="G207" t="str">
            <v>事務主幹</v>
          </cell>
          <cell r="H207" t="str">
            <v>齋藤　勝範</v>
          </cell>
          <cell r="I207" t="str">
            <v>姶伊　溝辺中学校</v>
          </cell>
          <cell r="J207" t="str">
            <v>姶良市西姶良4丁目</v>
          </cell>
          <cell r="K207" t="str">
            <v>5-1</v>
          </cell>
          <cell r="L207" t="str">
            <v>姶良ｲﾝﾀｰ入口</v>
          </cell>
          <cell r="M207">
            <v>623954</v>
          </cell>
          <cell r="N207" t="str">
            <v>899-5656</v>
          </cell>
          <cell r="O207" t="str">
            <v>0995</v>
          </cell>
          <cell r="P207" t="str">
            <v>65</v>
          </cell>
          <cell r="Q207" t="str">
            <v>0510</v>
          </cell>
          <cell r="R207" t="str">
            <v>事務</v>
          </cell>
          <cell r="T207" t="str">
            <v>3年</v>
          </cell>
          <cell r="Y207" t="str">
            <v>070623954</v>
          </cell>
          <cell r="Z207" t="str">
            <v>鹿児島銀行</v>
          </cell>
          <cell r="AA207" t="str">
            <v>姶良</v>
          </cell>
          <cell r="AB207" t="str">
            <v>401-580029</v>
          </cell>
          <cell r="AC207" t="str">
            <v>配</v>
          </cell>
          <cell r="AD207" t="str">
            <v>車25分15.4㎞=　13,700</v>
          </cell>
          <cell r="AE207" t="str">
            <v>自宅/　1000</v>
          </cell>
          <cell r="AF207">
            <v>330830</v>
          </cell>
          <cell r="AG207">
            <v>41365</v>
          </cell>
          <cell r="AH207">
            <v>376564</v>
          </cell>
          <cell r="AI207">
            <v>376564</v>
          </cell>
          <cell r="AK207">
            <v>39539</v>
          </cell>
          <cell r="AN207" t="str">
            <v/>
          </cell>
          <cell r="AO207" t="str">
            <v/>
          </cell>
          <cell r="AP207" t="str">
            <v/>
          </cell>
          <cell r="AQ207" t="str">
            <v/>
          </cell>
          <cell r="AV207" t="str">
            <v>鹿児島銀行</v>
          </cell>
          <cell r="AW207" t="str">
            <v>東郷代理店</v>
          </cell>
          <cell r="AX207" t="str">
            <v>718176</v>
          </cell>
          <cell r="AY207" t="str">
            <v>郵便局</v>
          </cell>
          <cell r="AZ207" t="str">
            <v>１７８００</v>
          </cell>
          <cell r="BB207">
            <v>31868</v>
          </cell>
          <cell r="BC207">
            <v>400600</v>
          </cell>
          <cell r="BD207" t="str">
            <v>眞由美/無職</v>
          </cell>
          <cell r="BE207" t="str">
            <v>齋藤　眞由美</v>
          </cell>
          <cell r="BF207" t="str">
            <v>ｻｲﾄｳ　ﾏﾕﾐ</v>
          </cell>
        </row>
        <row r="208">
          <cell r="B208">
            <v>204</v>
          </cell>
          <cell r="C208">
            <v>1</v>
          </cell>
          <cell r="D208" t="str">
            <v>0</v>
          </cell>
          <cell r="E208" t="str">
            <v>2-</v>
          </cell>
          <cell r="F208" t="str">
            <v>138</v>
          </cell>
          <cell r="G208" t="str">
            <v>教諭</v>
          </cell>
          <cell r="H208" t="str">
            <v>鹿屋　泰子</v>
          </cell>
          <cell r="I208" t="str">
            <v>退職</v>
          </cell>
          <cell r="J208" t="str">
            <v>姶良市脇元</v>
          </cell>
          <cell r="K208" t="str">
            <v>1766-3</v>
          </cell>
          <cell r="L208" t="str">
            <v>重富</v>
          </cell>
          <cell r="M208">
            <v>586951</v>
          </cell>
          <cell r="N208" t="str">
            <v>899-5651</v>
          </cell>
          <cell r="O208" t="str">
            <v>0995</v>
          </cell>
          <cell r="P208" t="str">
            <v>65</v>
          </cell>
          <cell r="Q208" t="str">
            <v>0901</v>
          </cell>
          <cell r="R208" t="str">
            <v>3-1</v>
          </cell>
          <cell r="S208" t="str">
            <v>3年主任</v>
          </cell>
          <cell r="T208" t="str">
            <v>3年</v>
          </cell>
          <cell r="Y208" t="str">
            <v>070586951</v>
          </cell>
          <cell r="Z208" t="str">
            <v>鹿児島銀行</v>
          </cell>
          <cell r="AA208" t="str">
            <v>重富</v>
          </cell>
          <cell r="AB208" t="str">
            <v>403-3009136</v>
          </cell>
          <cell r="AD208" t="str">
            <v>車40分15.2㎞=　13,700</v>
          </cell>
          <cell r="AE208" t="str">
            <v>自宅/夫</v>
          </cell>
          <cell r="AF208">
            <v>371121</v>
          </cell>
          <cell r="AG208">
            <v>41275</v>
          </cell>
          <cell r="AH208">
            <v>399252</v>
          </cell>
          <cell r="AI208">
            <v>382956</v>
          </cell>
          <cell r="AJ208">
            <v>16296</v>
          </cell>
          <cell r="AK208">
            <v>39173</v>
          </cell>
          <cell r="AN208" t="str">
            <v/>
          </cell>
          <cell r="AO208" t="str">
            <v/>
          </cell>
          <cell r="AP208" t="str">
            <v/>
          </cell>
          <cell r="AQ208" t="str">
            <v/>
          </cell>
          <cell r="AV208" t="str">
            <v>鹿児島銀行</v>
          </cell>
          <cell r="AW208" t="str">
            <v>重富</v>
          </cell>
          <cell r="AX208" t="str">
            <v>3009136</v>
          </cell>
          <cell r="AY208" t="str">
            <v>鹿児島銀行 重富 403-3009136</v>
          </cell>
          <cell r="BB208">
            <v>30407</v>
          </cell>
          <cell r="BC208">
            <v>407400</v>
          </cell>
          <cell r="BD208" t="str">
            <v>純一/光神小教頭</v>
          </cell>
          <cell r="BE208" t="str">
            <v>鹿屋　純一</v>
          </cell>
          <cell r="BF208" t="str">
            <v>ｶﾉﾔ　ｼﾞｭﾝｲﾁ</v>
          </cell>
        </row>
        <row r="209">
          <cell r="B209">
            <v>205</v>
          </cell>
          <cell r="C209">
            <v>1</v>
          </cell>
          <cell r="D209" t="str">
            <v>0</v>
          </cell>
          <cell r="E209" t="str">
            <v>2-</v>
          </cell>
          <cell r="F209" t="str">
            <v>143</v>
          </cell>
          <cell r="G209" t="str">
            <v>教諭</v>
          </cell>
          <cell r="H209" t="str">
            <v>東  信一</v>
          </cell>
          <cell r="I209" t="str">
            <v>市　西伊敷小学校</v>
          </cell>
          <cell r="J209" t="str">
            <v>鹿児島市本名町大原</v>
          </cell>
          <cell r="K209" t="str">
            <v>802-23</v>
          </cell>
          <cell r="L209" t="str">
            <v>教育ｾﾝﾀｰ</v>
          </cell>
          <cell r="M209">
            <v>613215</v>
          </cell>
          <cell r="N209" t="str">
            <v>891-1304</v>
          </cell>
          <cell r="O209" t="str">
            <v>090</v>
          </cell>
          <cell r="P209" t="str">
            <v>8417</v>
          </cell>
          <cell r="Q209" t="str">
            <v>0426</v>
          </cell>
          <cell r="R209" t="str">
            <v>理専</v>
          </cell>
          <cell r="T209" t="str">
            <v>5年</v>
          </cell>
          <cell r="Y209" t="str">
            <v>070613215</v>
          </cell>
          <cell r="Z209" t="str">
            <v>鹿児島銀行</v>
          </cell>
          <cell r="AA209" t="str">
            <v>根占</v>
          </cell>
          <cell r="AB209" t="str">
            <v>561-225198</v>
          </cell>
          <cell r="AC209" t="str">
            <v>配/子2</v>
          </cell>
          <cell r="AD209" t="str">
            <v>車50分24.8㎞=　16,900</v>
          </cell>
          <cell r="AE209" t="str">
            <v>自宅/　1000</v>
          </cell>
          <cell r="AF209">
            <v>340529</v>
          </cell>
          <cell r="AG209">
            <v>41275</v>
          </cell>
          <cell r="AH209">
            <v>401996</v>
          </cell>
          <cell r="AI209">
            <v>385588</v>
          </cell>
          <cell r="AJ209">
            <v>16408</v>
          </cell>
          <cell r="AK209">
            <v>39539</v>
          </cell>
          <cell r="AN209" t="str">
            <v/>
          </cell>
          <cell r="AO209" t="str">
            <v/>
          </cell>
          <cell r="AP209" t="str">
            <v/>
          </cell>
          <cell r="AQ209" t="str">
            <v/>
          </cell>
          <cell r="AV209" t="str">
            <v>鹿児島銀行</v>
          </cell>
          <cell r="AW209" t="str">
            <v>根占</v>
          </cell>
          <cell r="AX209" t="str">
            <v>225198</v>
          </cell>
          <cell r="AY209" t="str">
            <v>鹿児島銀行 根占 561-225198</v>
          </cell>
          <cell r="BB209">
            <v>31503</v>
          </cell>
          <cell r="BC209">
            <v>410200</v>
          </cell>
          <cell r="BD209" t="str">
            <v>まゆみ/無職</v>
          </cell>
          <cell r="BE209" t="str">
            <v>東　まゆみ</v>
          </cell>
          <cell r="BF209" t="str">
            <v>ﾋｶﾞｼ　ﾏﾕﾐ</v>
          </cell>
        </row>
        <row r="210">
          <cell r="B210">
            <v>206</v>
          </cell>
          <cell r="C210">
            <v>1</v>
          </cell>
          <cell r="D210" t="str">
            <v>0</v>
          </cell>
          <cell r="E210" t="str">
            <v>2-</v>
          </cell>
          <cell r="F210" t="str">
            <v>126</v>
          </cell>
          <cell r="G210" t="str">
            <v>教諭</v>
          </cell>
          <cell r="H210" t="str">
            <v>西村　ゆかり</v>
          </cell>
          <cell r="I210" t="str">
            <v>曽　大黒小学校</v>
          </cell>
          <cell r="J210" t="str">
            <v>霧島市国分広瀬2丁目</v>
          </cell>
          <cell r="K210" t="str">
            <v>37-51-7</v>
          </cell>
          <cell r="L210" t="str">
            <v>西広瀬</v>
          </cell>
          <cell r="M210">
            <v>642932</v>
          </cell>
          <cell r="N210" t="str">
            <v>899-4321</v>
          </cell>
          <cell r="O210" t="str">
            <v>0995</v>
          </cell>
          <cell r="P210" t="str">
            <v>45</v>
          </cell>
          <cell r="Q210" t="str">
            <v>4797</v>
          </cell>
          <cell r="R210" t="str">
            <v>5-3</v>
          </cell>
          <cell r="S210" t="str">
            <v>5年主任</v>
          </cell>
          <cell r="T210" t="str">
            <v>5年</v>
          </cell>
          <cell r="Y210" t="str">
            <v>070642932</v>
          </cell>
          <cell r="Z210" t="str">
            <v>鹿児島銀行</v>
          </cell>
          <cell r="AA210" t="str">
            <v>串木野</v>
          </cell>
          <cell r="AB210" t="str">
            <v>330-475512</v>
          </cell>
          <cell r="AD210" t="str">
            <v>車15分3.2㎞=　2,300</v>
          </cell>
          <cell r="AE210" t="str">
            <v>自宅/夫</v>
          </cell>
          <cell r="AF210">
            <v>410503</v>
          </cell>
          <cell r="AG210">
            <v>41275</v>
          </cell>
          <cell r="AH210">
            <v>392098</v>
          </cell>
          <cell r="AI210">
            <v>376094</v>
          </cell>
          <cell r="AJ210">
            <v>16004</v>
          </cell>
          <cell r="AK210">
            <v>39539</v>
          </cell>
          <cell r="AN210" t="str">
            <v/>
          </cell>
          <cell r="AO210" t="str">
            <v/>
          </cell>
          <cell r="AP210" t="str">
            <v/>
          </cell>
          <cell r="AQ210" t="str">
            <v/>
          </cell>
          <cell r="AV210" t="str">
            <v>鹿児島銀行</v>
          </cell>
          <cell r="AW210" t="str">
            <v>串木野</v>
          </cell>
          <cell r="AX210" t="str">
            <v>475512</v>
          </cell>
          <cell r="AY210" t="str">
            <v>鹿児島銀行 串木野 330-475512</v>
          </cell>
          <cell r="BB210">
            <v>32599</v>
          </cell>
          <cell r="BC210">
            <v>400100</v>
          </cell>
          <cell r="BD210" t="str">
            <v>直人/県職員</v>
          </cell>
          <cell r="BE210" t="str">
            <v>西村　直人</v>
          </cell>
          <cell r="BF210" t="str">
            <v>ﾆｼﾑﾗ　ﾅｵﾄ</v>
          </cell>
        </row>
        <row r="211">
          <cell r="B211">
            <v>207</v>
          </cell>
          <cell r="C211">
            <v>1</v>
          </cell>
          <cell r="D211" t="str">
            <v>0</v>
          </cell>
          <cell r="E211" t="str">
            <v>2-</v>
          </cell>
          <cell r="F211" t="str">
            <v>025</v>
          </cell>
          <cell r="G211" t="str">
            <v>教諭</v>
          </cell>
          <cell r="H211" t="str">
            <v>安田　綾香</v>
          </cell>
          <cell r="I211" t="str">
            <v>持松小学校</v>
          </cell>
          <cell r="J211" t="str">
            <v>霧島市国分新町</v>
          </cell>
          <cell r="K211" t="str">
            <v>693</v>
          </cell>
          <cell r="L211" t="str">
            <v>重久</v>
          </cell>
          <cell r="M211">
            <v>845582</v>
          </cell>
          <cell r="N211" t="str">
            <v>899-4351</v>
          </cell>
          <cell r="O211" t="str">
            <v>0995</v>
          </cell>
          <cell r="P211" t="str">
            <v>47</v>
          </cell>
          <cell r="Q211" t="str">
            <v>0209</v>
          </cell>
          <cell r="R211" t="str">
            <v>6-2</v>
          </cell>
          <cell r="T211" t="str">
            <v>6年</v>
          </cell>
          <cell r="U211">
            <v>41368</v>
          </cell>
          <cell r="V211">
            <v>41547</v>
          </cell>
          <cell r="W211">
            <v>41727</v>
          </cell>
          <cell r="Y211" t="str">
            <v>070845582</v>
          </cell>
          <cell r="Z211" t="str">
            <v>鹿児島銀行</v>
          </cell>
          <cell r="AA211" t="str">
            <v>紫原</v>
          </cell>
          <cell r="AB211" t="str">
            <v>122-573386</v>
          </cell>
          <cell r="AD211" t="str">
            <v>車20分6.7㎞=　6,700</v>
          </cell>
          <cell r="AE211" t="str">
            <v>借家/夫</v>
          </cell>
          <cell r="AF211">
            <v>610304</v>
          </cell>
          <cell r="AG211">
            <v>41368</v>
          </cell>
          <cell r="AH211">
            <v>214000</v>
          </cell>
          <cell r="AI211">
            <v>205440</v>
          </cell>
          <cell r="AJ211">
            <v>8560</v>
          </cell>
          <cell r="AK211">
            <v>41368</v>
          </cell>
          <cell r="AQ211" t="str">
            <v/>
          </cell>
          <cell r="AV211" t="str">
            <v>鹿児島銀行</v>
          </cell>
          <cell r="AW211" t="str">
            <v>紫原</v>
          </cell>
          <cell r="AX211" t="str">
            <v>573386</v>
          </cell>
          <cell r="AY211" t="str">
            <v>鹿児島銀行 紫原 122-573386</v>
          </cell>
          <cell r="BB211">
            <v>41368</v>
          </cell>
          <cell r="BC211">
            <v>214000</v>
          </cell>
        </row>
        <row r="212">
          <cell r="B212">
            <v>208</v>
          </cell>
          <cell r="C212">
            <v>1</v>
          </cell>
          <cell r="D212" t="str">
            <v>0</v>
          </cell>
          <cell r="E212" t="str">
            <v>2-</v>
          </cell>
          <cell r="F212" t="str">
            <v>025</v>
          </cell>
          <cell r="G212" t="str">
            <v>教諭</v>
          </cell>
          <cell r="H212" t="str">
            <v>岩元　麗香</v>
          </cell>
          <cell r="I212" t="str">
            <v>高千穂小学校</v>
          </cell>
          <cell r="J212" t="str">
            <v>霧島市国分向花町</v>
          </cell>
          <cell r="K212" t="str">
            <v>8-25-1</v>
          </cell>
          <cell r="L212" t="str">
            <v>国分</v>
          </cell>
          <cell r="M212">
            <v>847739</v>
          </cell>
          <cell r="N212" t="str">
            <v>899-4352</v>
          </cell>
          <cell r="O212" t="str">
            <v>090</v>
          </cell>
          <cell r="P212" t="str">
            <v>9723</v>
          </cell>
          <cell r="Q212" t="str">
            <v>7296</v>
          </cell>
          <cell r="R212" t="str">
            <v>3-2</v>
          </cell>
          <cell r="T212" t="str">
            <v>3年</v>
          </cell>
          <cell r="U212">
            <v>41372</v>
          </cell>
          <cell r="V212">
            <v>41547</v>
          </cell>
          <cell r="W212">
            <v>41727</v>
          </cell>
          <cell r="Y212" t="str">
            <v>070847739</v>
          </cell>
          <cell r="Z212" t="str">
            <v>鹿児島銀行</v>
          </cell>
          <cell r="AA212" t="str">
            <v>姶良</v>
          </cell>
          <cell r="AB212" t="str">
            <v>401-796956</v>
          </cell>
          <cell r="AD212" t="str">
            <v>車13分4.8㎞=　2,300</v>
          </cell>
          <cell r="AE212" t="str">
            <v>借家/36000･　17500</v>
          </cell>
          <cell r="AF212">
            <v>571124</v>
          </cell>
          <cell r="AG212">
            <v>41372</v>
          </cell>
          <cell r="AH212">
            <v>214000</v>
          </cell>
          <cell r="AI212">
            <v>205440</v>
          </cell>
          <cell r="AJ212">
            <v>8560</v>
          </cell>
          <cell r="AK212">
            <v>41372</v>
          </cell>
          <cell r="AQ212" t="str">
            <v/>
          </cell>
          <cell r="AV212" t="str">
            <v>鹿児島銀行</v>
          </cell>
          <cell r="AW212" t="str">
            <v>姶良</v>
          </cell>
          <cell r="AX212" t="str">
            <v>401-796956</v>
          </cell>
          <cell r="AY212" t="str">
            <v>鹿児島銀行 姶良 401-796956</v>
          </cell>
          <cell r="BB212">
            <v>41372</v>
          </cell>
          <cell r="BC212">
            <v>214000</v>
          </cell>
        </row>
        <row r="213">
          <cell r="B213">
            <v>209</v>
          </cell>
          <cell r="C213">
            <v>1</v>
          </cell>
          <cell r="D213" t="str">
            <v>0</v>
          </cell>
          <cell r="E213" t="str">
            <v>1-</v>
          </cell>
          <cell r="F213" t="str">
            <v>033</v>
          </cell>
          <cell r="G213" t="str">
            <v>講師</v>
          </cell>
          <cell r="H213" t="str">
            <v>河野　志保</v>
          </cell>
          <cell r="I213" t="str">
            <v>陵南小非常勤</v>
          </cell>
          <cell r="J213" t="str">
            <v>姶良市加治木町港町</v>
          </cell>
          <cell r="K213" t="str">
            <v>131-36</v>
          </cell>
          <cell r="L213" t="str">
            <v>加治木</v>
          </cell>
          <cell r="M213">
            <v>894338</v>
          </cell>
          <cell r="N213" t="str">
            <v>899-5221</v>
          </cell>
          <cell r="O213" t="str">
            <v>0995</v>
          </cell>
          <cell r="P213" t="str">
            <v>63</v>
          </cell>
          <cell r="Q213" t="str">
            <v>5579</v>
          </cell>
          <cell r="R213" t="str">
            <v>音専</v>
          </cell>
          <cell r="T213" t="str">
            <v>6年</v>
          </cell>
          <cell r="U213">
            <v>40634</v>
          </cell>
          <cell r="V213">
            <v>41727</v>
          </cell>
          <cell r="Y213" t="str">
            <v>070894338</v>
          </cell>
          <cell r="Z213" t="str">
            <v>鹿児島銀行</v>
          </cell>
          <cell r="AA213" t="str">
            <v>加治木</v>
          </cell>
          <cell r="AB213" t="str">
            <v>400-636284</v>
          </cell>
          <cell r="AD213" t="str">
            <v>車20分8.2㎞=　6,700</v>
          </cell>
          <cell r="AE213" t="str">
            <v>借家/夫</v>
          </cell>
          <cell r="AF213">
            <v>520822</v>
          </cell>
          <cell r="AG213">
            <v>41365</v>
          </cell>
          <cell r="AH213">
            <v>209000</v>
          </cell>
          <cell r="AI213">
            <v>200640</v>
          </cell>
          <cell r="AJ213">
            <v>8360</v>
          </cell>
          <cell r="AK213">
            <v>41365</v>
          </cell>
          <cell r="AQ213" t="str">
            <v/>
          </cell>
          <cell r="AV213" t="str">
            <v>鹿児島銀行</v>
          </cell>
          <cell r="AW213" t="str">
            <v>加治木</v>
          </cell>
          <cell r="AX213" t="str">
            <v>636284</v>
          </cell>
          <cell r="AY213" t="str">
            <v>鹿児島銀行 加治木 400-636284</v>
          </cell>
          <cell r="BB213">
            <v>41365</v>
          </cell>
          <cell r="BC213">
            <v>209000</v>
          </cell>
        </row>
        <row r="214">
          <cell r="B214">
            <v>210</v>
          </cell>
          <cell r="C214">
            <v>1</v>
          </cell>
          <cell r="D214" t="str">
            <v>0</v>
          </cell>
          <cell r="E214" t="str">
            <v>2-</v>
          </cell>
          <cell r="F214" t="str">
            <v>016</v>
          </cell>
          <cell r="G214" t="str">
            <v>教諭</v>
          </cell>
          <cell r="H214" t="str">
            <v>作田　優子</v>
          </cell>
          <cell r="I214" t="str">
            <v>転居</v>
          </cell>
          <cell r="J214" t="str">
            <v>霧島市隼人町真孝</v>
          </cell>
          <cell r="K214" t="str">
            <v>23-5</v>
          </cell>
          <cell r="L214" t="str">
            <v>2014/3/9～</v>
          </cell>
          <cell r="M214">
            <v>772844</v>
          </cell>
          <cell r="N214" t="str">
            <v>899-5102</v>
          </cell>
          <cell r="O214" t="str">
            <v>080</v>
          </cell>
          <cell r="P214">
            <v>1746</v>
          </cell>
          <cell r="Q214">
            <v>7260</v>
          </cell>
          <cell r="R214" t="str">
            <v>4-2</v>
          </cell>
          <cell r="T214" t="str">
            <v>4年</v>
          </cell>
          <cell r="Y214" t="str">
            <v>070772844</v>
          </cell>
          <cell r="Z214" t="str">
            <v>鹿児島銀行</v>
          </cell>
          <cell r="AA214" t="str">
            <v>国分</v>
          </cell>
          <cell r="AB214" t="str">
            <v>430-3030759</v>
          </cell>
          <cell r="AD214" t="str">
            <v>車2分0.6㎞=非該当</v>
          </cell>
          <cell r="AE214" t="str">
            <v>借家/46000･　22500</v>
          </cell>
          <cell r="AF214" t="str">
            <v>021125</v>
          </cell>
          <cell r="AG214">
            <v>41640</v>
          </cell>
          <cell r="AH214">
            <v>197900</v>
          </cell>
          <cell r="AI214">
            <v>189984</v>
          </cell>
          <cell r="AJ214">
            <v>7916</v>
          </cell>
          <cell r="AK214">
            <v>41365</v>
          </cell>
          <cell r="AQ214" t="str">
            <v/>
          </cell>
          <cell r="AV214" t="str">
            <v>鹿児島銀行</v>
          </cell>
          <cell r="AW214" t="str">
            <v>国分</v>
          </cell>
          <cell r="AX214" t="str">
            <v>4303030759</v>
          </cell>
          <cell r="AY214" t="str">
            <v>鹿児島銀行 国分 430-3030759</v>
          </cell>
          <cell r="BB214">
            <v>41365</v>
          </cell>
          <cell r="BC214">
            <v>197900</v>
          </cell>
        </row>
        <row r="215">
          <cell r="B215">
            <v>211</v>
          </cell>
          <cell r="C215">
            <v>1</v>
          </cell>
          <cell r="D215" t="str">
            <v>0</v>
          </cell>
          <cell r="E215" t="str">
            <v>3-</v>
          </cell>
          <cell r="F215" t="str">
            <v>093</v>
          </cell>
          <cell r="G215" t="str">
            <v>教頭</v>
          </cell>
          <cell r="H215" t="str">
            <v>佐藤　邦彦</v>
          </cell>
          <cell r="I215" t="str">
            <v>南　小湊小学校</v>
          </cell>
          <cell r="J215" t="str">
            <v>南さつま市加世田小湊</v>
          </cell>
          <cell r="K215" t="str">
            <v>8599-1</v>
          </cell>
          <cell r="L215" t="str">
            <v>浜之市</v>
          </cell>
          <cell r="M215">
            <v>565911</v>
          </cell>
          <cell r="N215" t="str">
            <v>897-1122</v>
          </cell>
          <cell r="O215" t="str">
            <v>080</v>
          </cell>
          <cell r="P215" t="str">
            <v>5244</v>
          </cell>
          <cell r="Q215" t="str">
            <v>8541</v>
          </cell>
          <cell r="R215" t="str">
            <v>管理</v>
          </cell>
          <cell r="Y215" t="str">
            <v>070565911</v>
          </cell>
          <cell r="Z215" t="str">
            <v>鹿児島銀行</v>
          </cell>
          <cell r="AA215" t="str">
            <v>種子島</v>
          </cell>
          <cell r="AB215" t="str">
            <v>600-0841550</v>
          </cell>
          <cell r="AC215" t="str">
            <v>子1(特1)</v>
          </cell>
          <cell r="AD215" t="str">
            <v>徒歩3分0.0㎞=　非該当</v>
          </cell>
          <cell r="AE215" t="str">
            <v>教職員住宅</v>
          </cell>
          <cell r="AF215">
            <v>321030</v>
          </cell>
          <cell r="AG215">
            <v>40909</v>
          </cell>
          <cell r="AH215">
            <v>412563</v>
          </cell>
          <cell r="AK215">
            <v>41000</v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V215" t="str">
            <v>鹿児島銀行</v>
          </cell>
          <cell r="AW215" t="str">
            <v>日吉</v>
          </cell>
          <cell r="AX215" t="str">
            <v>784230</v>
          </cell>
          <cell r="AY215" t="str">
            <v>鹿児島銀行 種子島 600-0841550</v>
          </cell>
          <cell r="BB215">
            <v>29677</v>
          </cell>
          <cell r="BC215">
            <v>441700</v>
          </cell>
          <cell r="BD215" t="str">
            <v>美佐子/伊敷小教諭</v>
          </cell>
          <cell r="BE215" t="str">
            <v>佐藤　美佐子</v>
          </cell>
          <cell r="BF215" t="str">
            <v>ｻﾄｳ　ﾐｻｺ</v>
          </cell>
        </row>
        <row r="216">
          <cell r="B216">
            <v>212</v>
          </cell>
          <cell r="G216" t="str">
            <v>学校主事</v>
          </cell>
          <cell r="H216" t="str">
            <v>宮川　惠子</v>
          </cell>
          <cell r="I216" t="str">
            <v>再　日当山小</v>
          </cell>
          <cell r="J216" t="str">
            <v>霧島市国分新町</v>
          </cell>
          <cell r="K216" t="str">
            <v>11-41-2</v>
          </cell>
          <cell r="M216">
            <v>851981</v>
          </cell>
          <cell r="N216" t="str">
            <v>899-4351</v>
          </cell>
          <cell r="O216" t="str">
            <v>080</v>
          </cell>
          <cell r="P216" t="str">
            <v>5242</v>
          </cell>
          <cell r="Q216" t="str">
            <v>5172</v>
          </cell>
          <cell r="R216" t="str">
            <v>主事</v>
          </cell>
          <cell r="T216" t="str">
            <v>2年</v>
          </cell>
          <cell r="AF216">
            <v>280423</v>
          </cell>
        </row>
        <row r="217">
          <cell r="B217">
            <v>213</v>
          </cell>
          <cell r="G217" t="str">
            <v>学校図書補助員</v>
          </cell>
          <cell r="H217" t="str">
            <v>野間　里美</v>
          </cell>
          <cell r="I217" t="str">
            <v>小野小学校</v>
          </cell>
          <cell r="J217" t="str">
            <v>霧島市隼人町</v>
          </cell>
          <cell r="O217" t="str">
            <v>0995</v>
          </cell>
          <cell r="R217" t="str">
            <v>司書舗</v>
          </cell>
          <cell r="AY217" t="str">
            <v xml:space="preserve">  </v>
          </cell>
        </row>
        <row r="218">
          <cell r="B218">
            <v>214</v>
          </cell>
          <cell r="C218">
            <v>1</v>
          </cell>
          <cell r="D218" t="str">
            <v>0</v>
          </cell>
          <cell r="E218" t="str">
            <v>3-</v>
          </cell>
          <cell r="F218" t="str">
            <v>093</v>
          </cell>
          <cell r="G218" t="str">
            <v>教頭</v>
          </cell>
          <cell r="H218" t="str">
            <v>矢田目　徹</v>
          </cell>
          <cell r="I218" t="str">
            <v>曽　宇都中学校</v>
          </cell>
          <cell r="J218" t="str">
            <v>霧島市溝辺町有川</v>
          </cell>
          <cell r="K218" t="str">
            <v>147-1</v>
          </cell>
          <cell r="L218" t="str">
            <v>溝辺</v>
          </cell>
          <cell r="M218">
            <v>628409</v>
          </cell>
          <cell r="N218" t="str">
            <v>899-6401</v>
          </cell>
          <cell r="O218" t="str">
            <v>0995</v>
          </cell>
          <cell r="P218" t="str">
            <v>59</v>
          </cell>
          <cell r="Q218" t="str">
            <v>3117</v>
          </cell>
          <cell r="R218" t="str">
            <v>管理</v>
          </cell>
          <cell r="T218" t="str">
            <v>4年</v>
          </cell>
          <cell r="U218" t="str">
            <v>管理</v>
          </cell>
          <cell r="W218" t="str">
            <v>野球/</v>
          </cell>
          <cell r="Y218" t="str">
            <v>070628409</v>
          </cell>
          <cell r="Z218" t="str">
            <v>鹿児島銀行</v>
          </cell>
          <cell r="AA218" t="str">
            <v>加治木</v>
          </cell>
          <cell r="AB218" t="str">
            <v>400-973646</v>
          </cell>
          <cell r="AD218" t="str">
            <v>徒歩3分0.5㎞=　非該当</v>
          </cell>
          <cell r="AE218" t="str">
            <v>教職員住宅</v>
          </cell>
          <cell r="AF218">
            <v>350503</v>
          </cell>
          <cell r="AG218">
            <v>42005</v>
          </cell>
          <cell r="AH218">
            <v>441700</v>
          </cell>
          <cell r="AI218">
            <v>441700</v>
          </cell>
          <cell r="AK218">
            <v>41000</v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V218" t="str">
            <v>鹿児島銀行</v>
          </cell>
          <cell r="AW218" t="str">
            <v>加治木</v>
          </cell>
          <cell r="AX218" t="str">
            <v>400-973646</v>
          </cell>
          <cell r="BB218">
            <v>31868</v>
          </cell>
          <cell r="BC218">
            <v>441700</v>
          </cell>
          <cell r="BD218" t="str">
            <v>美樹/伊敷中教諭</v>
          </cell>
          <cell r="BE218" t="str">
            <v>矢田目　美樹</v>
          </cell>
          <cell r="BF218" t="str">
            <v>ﾔﾀﾒ　ﾐｷ</v>
          </cell>
        </row>
        <row r="219">
          <cell r="B219">
            <v>215</v>
          </cell>
          <cell r="C219">
            <v>1</v>
          </cell>
          <cell r="D219" t="str">
            <v>0</v>
          </cell>
          <cell r="E219" t="str">
            <v>2-</v>
          </cell>
          <cell r="F219" t="str">
            <v>88</v>
          </cell>
          <cell r="G219" t="str">
            <v>教諭</v>
          </cell>
          <cell r="H219" t="str">
            <v>竹内　絵理香</v>
          </cell>
          <cell r="I219" t="str">
            <v>市　伊敷中学校</v>
          </cell>
          <cell r="J219" t="str">
            <v>霧島市国分新町</v>
          </cell>
          <cell r="K219" t="str">
            <v>1088-5</v>
          </cell>
          <cell r="L219" t="str">
            <v>重久</v>
          </cell>
          <cell r="M219">
            <v>695921</v>
          </cell>
          <cell r="N219" t="str">
            <v>899-4351</v>
          </cell>
          <cell r="O219" t="str">
            <v>0995</v>
          </cell>
          <cell r="P219" t="str">
            <v>46</v>
          </cell>
          <cell r="Q219" t="str">
            <v>1307</v>
          </cell>
          <cell r="R219" t="str">
            <v>1-1</v>
          </cell>
          <cell r="T219" t="str">
            <v>1年</v>
          </cell>
          <cell r="U219" t="str">
            <v>道徳</v>
          </cell>
          <cell r="V219" t="str">
            <v>英語</v>
          </cell>
          <cell r="W219" t="str">
            <v>弓道/</v>
          </cell>
          <cell r="Y219" t="str">
            <v>070695921</v>
          </cell>
          <cell r="Z219" t="str">
            <v>鹿児島銀行</v>
          </cell>
          <cell r="AA219" t="str">
            <v>西伊敷</v>
          </cell>
          <cell r="AB219" t="str">
            <v>132-302916</v>
          </cell>
          <cell r="AD219" t="str">
            <v>車25分15.0㎞=　13,700</v>
          </cell>
          <cell r="AE219" t="str">
            <v>借家/50000･　24500</v>
          </cell>
          <cell r="AF219">
            <v>491204</v>
          </cell>
          <cell r="AG219">
            <v>42005</v>
          </cell>
          <cell r="AH219">
            <v>378040</v>
          </cell>
          <cell r="AI219">
            <v>363500</v>
          </cell>
          <cell r="AJ219">
            <v>14540</v>
          </cell>
          <cell r="AK219">
            <v>39539</v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V219" t="str">
            <v>鹿児島銀行</v>
          </cell>
          <cell r="AW219" t="str">
            <v>西伊敷</v>
          </cell>
          <cell r="AX219" t="str">
            <v>132-302916</v>
          </cell>
          <cell r="BB219">
            <v>34790</v>
          </cell>
          <cell r="BC219">
            <v>363500</v>
          </cell>
        </row>
        <row r="220">
          <cell r="B220">
            <v>216</v>
          </cell>
          <cell r="C220">
            <v>1</v>
          </cell>
          <cell r="D220" t="str">
            <v>0</v>
          </cell>
          <cell r="E220" t="str">
            <v>1-</v>
          </cell>
          <cell r="F220" t="str">
            <v>33</v>
          </cell>
          <cell r="G220" t="str">
            <v>講師</v>
          </cell>
          <cell r="H220" t="str">
            <v>瀬戸口　緑</v>
          </cell>
          <cell r="I220" t="str">
            <v>150105退職2/2陵南中へ</v>
          </cell>
          <cell r="J220" t="str">
            <v>伊佐市菱刈徳辺</v>
          </cell>
          <cell r="K220" t="str">
            <v>2308(R268以西)</v>
          </cell>
          <cell r="L220" t="str">
            <v>菱刈</v>
          </cell>
          <cell r="M220">
            <v>832499</v>
          </cell>
          <cell r="N220" t="str">
            <v>895-2707</v>
          </cell>
          <cell r="O220" t="str">
            <v>0995</v>
          </cell>
          <cell r="P220" t="str">
            <v>26</v>
          </cell>
          <cell r="Q220" t="str">
            <v>1383</v>
          </cell>
          <cell r="R220" t="str">
            <v>2年</v>
          </cell>
          <cell r="S220" t="str">
            <v>9451-315070</v>
          </cell>
          <cell r="T220" t="str">
            <v>2年</v>
          </cell>
          <cell r="V220" t="str">
            <v>国語/総合</v>
          </cell>
          <cell r="W220" t="str">
            <v>テニス/顧問</v>
          </cell>
          <cell r="X220" t="str">
            <v>4/1～27/1/05</v>
          </cell>
          <cell r="Y220" t="str">
            <v>070832499</v>
          </cell>
          <cell r="Z220" t="str">
            <v>鹿児島銀行</v>
          </cell>
          <cell r="AA220" t="str">
            <v>笹貫</v>
          </cell>
          <cell r="AB220" t="str">
            <v>127-188116</v>
          </cell>
          <cell r="AD220" t="str">
            <v>車35分24.3㎞=　16,900</v>
          </cell>
          <cell r="AE220" t="str">
            <v>自宅/　夫</v>
          </cell>
          <cell r="AF220">
            <v>400526</v>
          </cell>
          <cell r="AG220">
            <v>41730</v>
          </cell>
          <cell r="AH220">
            <v>217360</v>
          </cell>
          <cell r="AI220">
            <v>209000</v>
          </cell>
          <cell r="AJ220">
            <v>8360</v>
          </cell>
          <cell r="AK220">
            <v>41730</v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V220" t="str">
            <v>鹿児島銀行</v>
          </cell>
          <cell r="AW220" t="str">
            <v>笹貫</v>
          </cell>
          <cell r="AX220" t="str">
            <v>127-188116</v>
          </cell>
          <cell r="BB220">
            <v>41730</v>
          </cell>
          <cell r="BC220">
            <v>209000</v>
          </cell>
          <cell r="BD220" t="str">
            <v>裕二/吉松ﾌｧｰﾑ</v>
          </cell>
          <cell r="BE220" t="str">
            <v>瀬戸口　裕仁</v>
          </cell>
          <cell r="BF220" t="str">
            <v>ｾﾄｸﾞﾁ　ﾕｳｼﾞ</v>
          </cell>
        </row>
        <row r="221">
          <cell r="B221">
            <v>217</v>
          </cell>
          <cell r="C221">
            <v>1</v>
          </cell>
          <cell r="D221" t="str">
            <v>0</v>
          </cell>
          <cell r="E221" t="str">
            <v>2-</v>
          </cell>
          <cell r="F221" t="str">
            <v>115</v>
          </cell>
          <cell r="G221" t="str">
            <v>教諭</v>
          </cell>
          <cell r="H221" t="str">
            <v>中釜　博美</v>
          </cell>
          <cell r="I221" t="str">
            <v>140820転居</v>
          </cell>
          <cell r="J221" t="str">
            <v>霧島市隼人町住吉</v>
          </cell>
          <cell r="K221" t="str">
            <v>373</v>
          </cell>
          <cell r="L221" t="str">
            <v>隼人</v>
          </cell>
          <cell r="M221">
            <v>716448</v>
          </cell>
          <cell r="N221" t="str">
            <v>899-5101</v>
          </cell>
          <cell r="O221" t="str">
            <v>0995</v>
          </cell>
          <cell r="P221" t="str">
            <v>73</v>
          </cell>
          <cell r="Q221" t="str">
            <v>6343</v>
          </cell>
          <cell r="R221" t="str">
            <v>3-1</v>
          </cell>
          <cell r="S221" t="str">
            <v>進路指導係</v>
          </cell>
          <cell r="T221" t="str">
            <v>3年</v>
          </cell>
          <cell r="V221" t="str">
            <v>理科/道徳</v>
          </cell>
          <cell r="W221" t="str">
            <v>サッカー/副顧問</v>
          </cell>
          <cell r="Y221" t="str">
            <v>070716448</v>
          </cell>
          <cell r="Z221" t="str">
            <v>鹿児島銀行</v>
          </cell>
          <cell r="AA221" t="str">
            <v>牧之原代理店</v>
          </cell>
          <cell r="AB221" t="str">
            <v>434-2214299</v>
          </cell>
          <cell r="AC221" t="str">
            <v>配/子2</v>
          </cell>
          <cell r="AD221" t="str">
            <v>車35分18.5㎞=　13,700</v>
          </cell>
          <cell r="AE221" t="str">
            <v>借家/62000･　27000</v>
          </cell>
          <cell r="AF221">
            <v>430801</v>
          </cell>
          <cell r="AG221">
            <v>41640</v>
          </cell>
          <cell r="AH221">
            <v>407056</v>
          </cell>
          <cell r="AI221">
            <v>391400</v>
          </cell>
          <cell r="AJ221">
            <v>15656</v>
          </cell>
          <cell r="AK221">
            <v>41000</v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V221" t="str">
            <v>鹿児島銀行</v>
          </cell>
          <cell r="AW221" t="str">
            <v>牧之原代理店</v>
          </cell>
          <cell r="AX221" t="str">
            <v>434-2214299</v>
          </cell>
          <cell r="BB221">
            <v>35886</v>
          </cell>
          <cell r="BC221">
            <v>391400</v>
          </cell>
          <cell r="BD221" t="str">
            <v>恵利子/ﾊﾟｰﾄ</v>
          </cell>
          <cell r="BE221" t="str">
            <v>中釜　恵利子</v>
          </cell>
          <cell r="BF221" t="str">
            <v>ﾅｶｶﾞﾏ　ｴﾘｺ</v>
          </cell>
          <cell r="BG221">
            <v>25882</v>
          </cell>
        </row>
        <row r="222">
          <cell r="B222">
            <v>218</v>
          </cell>
          <cell r="C222">
            <v>1</v>
          </cell>
          <cell r="D222" t="str">
            <v>0</v>
          </cell>
          <cell r="E222" t="str">
            <v>2-</v>
          </cell>
          <cell r="F222" t="str">
            <v>25</v>
          </cell>
          <cell r="G222" t="str">
            <v>教諭</v>
          </cell>
          <cell r="H222" t="str">
            <v>堂込　拓麻</v>
          </cell>
          <cell r="J222" t="str">
            <v>霧島市国分中央3丁目</v>
          </cell>
          <cell r="K222" t="str">
            <v>3-31</v>
          </cell>
          <cell r="L222" t="str">
            <v>国分</v>
          </cell>
          <cell r="M222">
            <v>853909</v>
          </cell>
          <cell r="N222" t="str">
            <v>899-4332</v>
          </cell>
          <cell r="O222" t="str">
            <v>090</v>
          </cell>
          <cell r="P222" t="str">
            <v>9798</v>
          </cell>
          <cell r="Q222" t="str">
            <v>2714</v>
          </cell>
          <cell r="R222" t="str">
            <v>3年</v>
          </cell>
          <cell r="S222" t="str">
            <v>8167-059549</v>
          </cell>
          <cell r="T222" t="str">
            <v>3年</v>
          </cell>
          <cell r="V222" t="str">
            <v>数学/技･家</v>
          </cell>
          <cell r="W222" t="str">
            <v>サッカー/</v>
          </cell>
          <cell r="X222" t="str">
            <v>4/1～3/29</v>
          </cell>
          <cell r="Y222" t="str">
            <v>070853909</v>
          </cell>
          <cell r="Z222" t="str">
            <v>鹿児島銀行</v>
          </cell>
          <cell r="AA222" t="str">
            <v>隼人南</v>
          </cell>
          <cell r="AB222" t="str">
            <v>442-206488</v>
          </cell>
          <cell r="AD222" t="str">
            <v>車30分16.9㎞=　13,700</v>
          </cell>
          <cell r="AE222" t="str">
            <v>借家/36000･　17500</v>
          </cell>
          <cell r="AF222">
            <v>611121</v>
          </cell>
          <cell r="AG222">
            <v>41730</v>
          </cell>
          <cell r="AH222">
            <v>224744</v>
          </cell>
          <cell r="AI222">
            <v>216100</v>
          </cell>
          <cell r="AJ222">
            <v>8644</v>
          </cell>
          <cell r="AK222">
            <v>41730</v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V222" t="str">
            <v>鹿児島銀行</v>
          </cell>
          <cell r="BB222">
            <v>41730</v>
          </cell>
          <cell r="BC222">
            <v>216100</v>
          </cell>
        </row>
        <row r="223">
          <cell r="B223">
            <v>219</v>
          </cell>
          <cell r="G223" t="str">
            <v>教諭</v>
          </cell>
          <cell r="H223" t="str">
            <v>堂込　拓麻</v>
          </cell>
          <cell r="I223" t="str">
            <v>実家転居</v>
          </cell>
          <cell r="J223" t="str">
            <v>姶良市東餅田</v>
          </cell>
          <cell r="K223" t="str">
            <v>1331-5</v>
          </cell>
          <cell r="M223">
            <v>853909</v>
          </cell>
          <cell r="N223" t="str">
            <v>899-5421</v>
          </cell>
          <cell r="O223" t="str">
            <v>090</v>
          </cell>
          <cell r="P223" t="str">
            <v>9798</v>
          </cell>
          <cell r="Q223" t="str">
            <v>2714</v>
          </cell>
          <cell r="Y223" t="str">
            <v>070853909</v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V223">
            <v>0</v>
          </cell>
          <cell r="AY223" t="str">
            <v xml:space="preserve">  </v>
          </cell>
          <cell r="BC223">
            <v>0</v>
          </cell>
        </row>
        <row r="224">
          <cell r="B224">
            <v>220</v>
          </cell>
          <cell r="G224" t="str">
            <v>学校司書</v>
          </cell>
          <cell r="H224" t="str">
            <v>満塩　由美</v>
          </cell>
          <cell r="I224" t="str">
            <v>陵南中学校</v>
          </cell>
          <cell r="J224" t="str">
            <v>霧島市溝辺町有川</v>
          </cell>
          <cell r="K224" t="str">
            <v>651-3</v>
          </cell>
          <cell r="O224" t="str">
            <v>0995</v>
          </cell>
          <cell r="P224" t="str">
            <v>59</v>
          </cell>
          <cell r="Q224" t="str">
            <v>2443</v>
          </cell>
          <cell r="R224" t="str">
            <v>学校司書</v>
          </cell>
        </row>
        <row r="225">
          <cell r="B225">
            <v>221</v>
          </cell>
          <cell r="C225">
            <v>1</v>
          </cell>
          <cell r="D225" t="str">
            <v>0</v>
          </cell>
          <cell r="E225" t="str">
            <v>4-</v>
          </cell>
          <cell r="F225" t="str">
            <v>037</v>
          </cell>
          <cell r="G225" t="str">
            <v>校長</v>
          </cell>
          <cell r="H225" t="str">
            <v>倉園　裕豊</v>
          </cell>
          <cell r="I225" t="str">
            <v>北　鶴田中学校</v>
          </cell>
          <cell r="J225" t="str">
            <v>霧島市溝辺町有川</v>
          </cell>
          <cell r="K225" t="str">
            <v>147-1</v>
          </cell>
          <cell r="L225" t="str">
            <v>溝辺</v>
          </cell>
          <cell r="M225">
            <v>629618</v>
          </cell>
          <cell r="N225" t="str">
            <v>899-6401</v>
          </cell>
          <cell r="O225" t="str">
            <v>0995</v>
          </cell>
          <cell r="P225" t="str">
            <v>59</v>
          </cell>
          <cell r="Q225" t="str">
            <v>2501</v>
          </cell>
          <cell r="R225" t="str">
            <v>管理</v>
          </cell>
          <cell r="T225" t="str">
            <v>4年</v>
          </cell>
          <cell r="U225" t="str">
            <v>管理</v>
          </cell>
          <cell r="Y225" t="str">
            <v>070629618</v>
          </cell>
          <cell r="Z225" t="str">
            <v>鹿児島銀行</v>
          </cell>
          <cell r="AA225" t="str">
            <v>伊集院</v>
          </cell>
          <cell r="AB225" t="str">
            <v>310-642106</v>
          </cell>
          <cell r="AC225" t="str">
            <v>配/子1(特1)</v>
          </cell>
          <cell r="AD225" t="str">
            <v>徒歩3分0.5㎞=　非該当</v>
          </cell>
          <cell r="AE225" t="str">
            <v>教職員住宅</v>
          </cell>
          <cell r="AF225">
            <v>331211</v>
          </cell>
          <cell r="AG225">
            <v>41275</v>
          </cell>
          <cell r="AH225">
            <v>456605</v>
          </cell>
          <cell r="AI225">
            <v>456605</v>
          </cell>
          <cell r="AK225">
            <v>41365</v>
          </cell>
          <cell r="AN225" t="str">
            <v/>
          </cell>
          <cell r="AO225" t="str">
            <v/>
          </cell>
          <cell r="AP225" t="str">
            <v/>
          </cell>
          <cell r="AQ225" t="str">
            <v/>
          </cell>
          <cell r="AV225" t="str">
            <v>鹿児島銀行</v>
          </cell>
          <cell r="AW225" t="str">
            <v>伊集院</v>
          </cell>
          <cell r="AX225" t="str">
            <v>310-642106</v>
          </cell>
          <cell r="BB225">
            <v>31868</v>
          </cell>
          <cell r="BC225">
            <v>446900</v>
          </cell>
          <cell r="BD225" t="str">
            <v>京子/無職</v>
          </cell>
          <cell r="BE225" t="str">
            <v>倉園　京子</v>
          </cell>
          <cell r="BF225" t="str">
            <v>ｸﾗｿﾞﾉ　ｷｮｳｺ</v>
          </cell>
          <cell r="BG225">
            <v>22119</v>
          </cell>
        </row>
        <row r="226">
          <cell r="B226">
            <v>222</v>
          </cell>
          <cell r="C226">
            <v>1</v>
          </cell>
          <cell r="D226" t="str">
            <v>0</v>
          </cell>
          <cell r="E226" t="str">
            <v>2-</v>
          </cell>
          <cell r="F226" t="str">
            <v>149</v>
          </cell>
          <cell r="G226" t="str">
            <v>教諭</v>
          </cell>
          <cell r="H226" t="str">
            <v>西　辰哉</v>
          </cell>
          <cell r="I226" t="str">
            <v>木原中学校</v>
          </cell>
          <cell r="J226" t="str">
            <v>霧島市国分向花町</v>
          </cell>
          <cell r="K226" t="str">
            <v>16-20</v>
          </cell>
          <cell r="L226" t="str">
            <v>国分</v>
          </cell>
          <cell r="M226">
            <v>553972</v>
          </cell>
          <cell r="N226" t="str">
            <v>899-4353</v>
          </cell>
          <cell r="O226" t="str">
            <v>0995</v>
          </cell>
          <cell r="P226" t="str">
            <v>45</v>
          </cell>
          <cell r="Q226" t="str">
            <v>6277</v>
          </cell>
          <cell r="R226" t="str">
            <v>1年</v>
          </cell>
          <cell r="T226" t="str">
            <v>1年</v>
          </cell>
          <cell r="U226" t="str">
            <v>体･特</v>
          </cell>
          <cell r="V226" t="str">
            <v>保体</v>
          </cell>
          <cell r="W226" t="str">
            <v>野球/正</v>
          </cell>
          <cell r="Y226" t="str">
            <v>070553972</v>
          </cell>
          <cell r="Z226" t="str">
            <v>鹿児島銀行</v>
          </cell>
          <cell r="AA226" t="str">
            <v>日当山</v>
          </cell>
          <cell r="AB226" t="str">
            <v>441-120812</v>
          </cell>
          <cell r="AC226" t="str">
            <v>配/子1(特1) 24500</v>
          </cell>
          <cell r="AD226" t="str">
            <v>車25分16.1㎞=　13,700</v>
          </cell>
          <cell r="AE226" t="str">
            <v>借家/47000･　23000</v>
          </cell>
          <cell r="AF226">
            <v>300405</v>
          </cell>
          <cell r="AG226">
            <v>40909</v>
          </cell>
          <cell r="AH226">
            <v>445877</v>
          </cell>
          <cell r="AI226">
            <v>418151</v>
          </cell>
          <cell r="AJ226">
            <v>16726</v>
          </cell>
          <cell r="AK226">
            <v>41365</v>
          </cell>
          <cell r="AN226" t="str">
            <v/>
          </cell>
          <cell r="AO226" t="str">
            <v/>
          </cell>
          <cell r="AP226" t="str">
            <v/>
          </cell>
          <cell r="AQ226" t="str">
            <v/>
          </cell>
          <cell r="AV226" t="str">
            <v>鹿児島銀行</v>
          </cell>
          <cell r="AW226" t="str">
            <v>日当山</v>
          </cell>
          <cell r="AX226" t="str">
            <v>441-120812</v>
          </cell>
          <cell r="BB226">
            <v>30407</v>
          </cell>
          <cell r="BC226">
            <v>418151</v>
          </cell>
          <cell r="BD226" t="str">
            <v>清美/無職</v>
          </cell>
          <cell r="BE226" t="str">
            <v>西　清美</v>
          </cell>
          <cell r="BF226" t="str">
            <v>ﾆｼ　ｷﾖﾐ</v>
          </cell>
          <cell r="BG226">
            <v>23658</v>
          </cell>
        </row>
        <row r="227">
          <cell r="B227">
            <v>223</v>
          </cell>
          <cell r="C227">
            <v>1</v>
          </cell>
          <cell r="D227" t="str">
            <v>0</v>
          </cell>
          <cell r="E227" t="str">
            <v>2-</v>
          </cell>
          <cell r="F227" t="str">
            <v>135</v>
          </cell>
          <cell r="G227" t="str">
            <v>教諭</v>
          </cell>
          <cell r="H227" t="str">
            <v>村山　満</v>
          </cell>
          <cell r="I227" t="str">
            <v>熊　種子島中学校</v>
          </cell>
          <cell r="J227" t="str">
            <v>鹿児島市伊敷台6丁目</v>
          </cell>
          <cell r="K227" t="str">
            <v>15-21</v>
          </cell>
          <cell r="L227" t="str">
            <v>伊敷</v>
          </cell>
          <cell r="M227">
            <v>642711</v>
          </cell>
          <cell r="N227" t="str">
            <v>890-0007</v>
          </cell>
          <cell r="O227" t="str">
            <v>080</v>
          </cell>
          <cell r="P227" t="str">
            <v>5284</v>
          </cell>
          <cell r="Q227" t="str">
            <v>0974</v>
          </cell>
          <cell r="R227" t="str">
            <v>1年</v>
          </cell>
          <cell r="S227" t="str">
            <v>教務主任(手当有)</v>
          </cell>
          <cell r="T227" t="str">
            <v>1年</v>
          </cell>
          <cell r="U227" t="str">
            <v>数･総</v>
          </cell>
          <cell r="V227" t="str">
            <v>数学/総合</v>
          </cell>
          <cell r="W227" t="str">
            <v>バレー/テニス/副</v>
          </cell>
          <cell r="Y227" t="str">
            <v>070642711</v>
          </cell>
          <cell r="Z227" t="str">
            <v>鹿児島銀行</v>
          </cell>
          <cell r="AA227" t="str">
            <v>指宿</v>
          </cell>
          <cell r="AB227" t="str">
            <v>210-916549</v>
          </cell>
          <cell r="AD227" t="str">
            <v>車60分38.1㎞=　26,100</v>
          </cell>
          <cell r="AE227" t="str">
            <v>自宅/  0</v>
          </cell>
          <cell r="AF227">
            <v>390607</v>
          </cell>
          <cell r="AG227">
            <v>42005</v>
          </cell>
          <cell r="AH227">
            <v>420056</v>
          </cell>
          <cell r="AI227">
            <v>403900</v>
          </cell>
          <cell r="AJ227">
            <v>16156</v>
          </cell>
          <cell r="AK227">
            <v>41000</v>
          </cell>
          <cell r="AN227" t="str">
            <v/>
          </cell>
          <cell r="AO227" t="str">
            <v/>
          </cell>
          <cell r="AP227" t="str">
            <v/>
          </cell>
          <cell r="AQ227" t="str">
            <v/>
          </cell>
          <cell r="AV227" t="str">
            <v>九州労金</v>
          </cell>
          <cell r="AW227" t="str">
            <v>鹿屋</v>
          </cell>
          <cell r="AX227" t="str">
            <v>934-2075219</v>
          </cell>
          <cell r="BB227">
            <v>32599</v>
          </cell>
          <cell r="BC227">
            <v>395800</v>
          </cell>
        </row>
        <row r="228">
          <cell r="B228">
            <v>224</v>
          </cell>
          <cell r="C228">
            <v>0</v>
          </cell>
          <cell r="D228" t="str">
            <v>0</v>
          </cell>
          <cell r="E228" t="str">
            <v>2-</v>
          </cell>
          <cell r="F228" t="str">
            <v>105</v>
          </cell>
          <cell r="G228" t="str">
            <v>教諭</v>
          </cell>
          <cell r="H228" t="str">
            <v>福滿　一秀</v>
          </cell>
          <cell r="I228" t="str">
            <v>150727自宅転居</v>
          </cell>
          <cell r="J228" t="str">
            <v>鹿児島市西陵6丁目</v>
          </cell>
          <cell r="K228" t="str">
            <v>33-37</v>
          </cell>
          <cell r="L228" t="str">
            <v>田上</v>
          </cell>
          <cell r="M228">
            <v>694517</v>
          </cell>
          <cell r="N228" t="str">
            <v>890-0032</v>
          </cell>
          <cell r="O228" t="str">
            <v>090</v>
          </cell>
          <cell r="P228" t="str">
            <v>2399</v>
          </cell>
          <cell r="Q228" t="str">
            <v>9722</v>
          </cell>
          <cell r="R228" t="str">
            <v>2-1</v>
          </cell>
          <cell r="S228" t="str">
            <v>生徒指導主任(手当有)</v>
          </cell>
          <cell r="T228" t="str">
            <v>2年</v>
          </cell>
          <cell r="U228" t="str">
            <v>社･総</v>
          </cell>
          <cell r="V228" t="str">
            <v>社会/道徳</v>
          </cell>
          <cell r="W228" t="str">
            <v>バレー/正</v>
          </cell>
          <cell r="Y228" t="str">
            <v>070694517</v>
          </cell>
          <cell r="Z228" t="str">
            <v>鹿児島銀行</v>
          </cell>
          <cell r="AA228" t="str">
            <v>寿</v>
          </cell>
          <cell r="AB228" t="str">
            <v>501-555088</v>
          </cell>
          <cell r="AC228" t="str">
            <v>子1(特1)</v>
          </cell>
          <cell r="AD228" t="str">
            <v>車90分43.1㎞=　28,800</v>
          </cell>
          <cell r="AE228" t="str">
            <v>借家/75000･　27000</v>
          </cell>
          <cell r="AF228">
            <v>460713</v>
          </cell>
          <cell r="AG228">
            <v>42005</v>
          </cell>
          <cell r="AH228">
            <v>398736</v>
          </cell>
          <cell r="AI228">
            <v>383400</v>
          </cell>
          <cell r="AJ228">
            <v>15336</v>
          </cell>
          <cell r="AK228">
            <v>41365</v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V228" t="str">
            <v>鹿児島銀行</v>
          </cell>
          <cell r="AW228" t="str">
            <v>寿</v>
          </cell>
          <cell r="AX228" t="str">
            <v>501-555088</v>
          </cell>
          <cell r="BB228">
            <v>34790</v>
          </cell>
          <cell r="BC228">
            <v>375800</v>
          </cell>
          <cell r="BD228" t="str">
            <v>かおり/本城小養教</v>
          </cell>
          <cell r="BE228" t="str">
            <v>福滿　かおり</v>
          </cell>
          <cell r="BF228" t="str">
            <v>ﾌｸﾐﾂ　ｶｵﾘ</v>
          </cell>
        </row>
        <row r="229">
          <cell r="B229">
            <v>225</v>
          </cell>
          <cell r="G229" t="str">
            <v>非常勤講師</v>
          </cell>
          <cell r="H229" t="str">
            <v>松村　真知子</v>
          </cell>
          <cell r="I229" t="str">
            <v>退職</v>
          </cell>
          <cell r="J229" t="str">
            <v>霧島市国分中央</v>
          </cell>
          <cell r="K229" t="str">
            <v>6-21-21-5</v>
          </cell>
          <cell r="L229" t="str">
            <v>国分</v>
          </cell>
          <cell r="M229">
            <v>30400</v>
          </cell>
          <cell r="N229" t="str">
            <v>899-4332</v>
          </cell>
          <cell r="O229" t="str">
            <v>090</v>
          </cell>
          <cell r="P229" t="str">
            <v>9075</v>
          </cell>
          <cell r="Q229" t="str">
            <v>6502</v>
          </cell>
          <cell r="R229">
            <v>35</v>
          </cell>
          <cell r="S229">
            <v>116</v>
          </cell>
          <cell r="T229" t="str">
            <v>発令→</v>
          </cell>
          <cell r="U229">
            <v>42108</v>
          </cell>
          <cell r="V229" t="str">
            <v>美術</v>
          </cell>
          <cell r="W229">
            <v>42108</v>
          </cell>
          <cell r="X229">
            <v>42460</v>
          </cell>
          <cell r="Y229" t="str">
            <v>271030400</v>
          </cell>
          <cell r="Z229" t="str">
            <v>鹿児島銀行</v>
          </cell>
          <cell r="AA229" t="str">
            <v>隼人</v>
          </cell>
          <cell r="AB229" t="str">
            <v>440-908187</v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V229" t="str">
            <v>鹿児島銀行</v>
          </cell>
          <cell r="AW229" t="str">
            <v>隼人</v>
          </cell>
          <cell r="AX229" t="str">
            <v>908187</v>
          </cell>
          <cell r="AY229" t="str">
            <v>鹿児島銀行 隼人 440-908187</v>
          </cell>
          <cell r="BC229">
            <v>0</v>
          </cell>
        </row>
        <row r="230">
          <cell r="B230">
            <v>226</v>
          </cell>
          <cell r="G230" t="str">
            <v>学校主事</v>
          </cell>
          <cell r="H230" t="str">
            <v>相良　英子</v>
          </cell>
          <cell r="I230" t="str">
            <v>竹子小学校</v>
          </cell>
          <cell r="J230" t="str">
            <v>霧島市溝辺町有川</v>
          </cell>
          <cell r="K230" t="str">
            <v>651-3</v>
          </cell>
          <cell r="O230" t="str">
            <v>0995</v>
          </cell>
          <cell r="P230" t="str">
            <v>59</v>
          </cell>
          <cell r="Q230" t="str">
            <v>2443</v>
          </cell>
          <cell r="R230" t="str">
            <v>学校主事</v>
          </cell>
          <cell r="Y230" t="str">
            <v/>
          </cell>
          <cell r="AN230" t="str">
            <v/>
          </cell>
          <cell r="AO230" t="str">
            <v/>
          </cell>
          <cell r="AP230" t="str">
            <v/>
          </cell>
          <cell r="AQ230" t="str">
            <v/>
          </cell>
          <cell r="AV230">
            <v>0</v>
          </cell>
          <cell r="AY230" t="str">
            <v xml:space="preserve">  </v>
          </cell>
          <cell r="BC230">
            <v>0</v>
          </cell>
        </row>
        <row r="231">
          <cell r="B231">
            <v>227</v>
          </cell>
          <cell r="C231">
            <v>1</v>
          </cell>
          <cell r="D231" t="str">
            <v>0</v>
          </cell>
          <cell r="E231" t="str">
            <v>2-</v>
          </cell>
          <cell r="F231" t="str">
            <v>095</v>
          </cell>
          <cell r="G231" t="str">
            <v>教諭</v>
          </cell>
          <cell r="H231" t="str">
            <v>和田　慎也</v>
          </cell>
          <cell r="I231" t="str">
            <v>160417転居</v>
          </cell>
          <cell r="J231" t="str">
            <v>姶良市加治木町木田</v>
          </cell>
          <cell r="K231" t="str">
            <v>4274</v>
          </cell>
          <cell r="L231" t="str">
            <v>反土</v>
          </cell>
          <cell r="M231">
            <v>722171</v>
          </cell>
          <cell r="N231" t="str">
            <v>899-5241</v>
          </cell>
          <cell r="O231" t="str">
            <v>090</v>
          </cell>
          <cell r="P231" t="str">
            <v>7151</v>
          </cell>
          <cell r="Q231" t="str">
            <v>8493</v>
          </cell>
          <cell r="R231" t="str">
            <v>3-1</v>
          </cell>
          <cell r="S231" t="str">
            <v>進路指導係(手当無)</v>
          </cell>
          <cell r="T231" t="str">
            <v>3年</v>
          </cell>
          <cell r="U231" t="str">
            <v>数･総･技･特</v>
          </cell>
          <cell r="V231" t="str">
            <v>数学</v>
          </cell>
          <cell r="W231" t="str">
            <v>サッカー/正</v>
          </cell>
          <cell r="Y231" t="str">
            <v>070722171</v>
          </cell>
          <cell r="Z231" t="str">
            <v>鹿児島銀行</v>
          </cell>
          <cell r="AA231" t="str">
            <v>川内</v>
          </cell>
          <cell r="AB231" t="str">
            <v>300-1448982</v>
          </cell>
          <cell r="AC231" t="str">
            <v>配0</v>
          </cell>
          <cell r="AD231" t="str">
            <v>車20分12.6㎞=　10,200</v>
          </cell>
          <cell r="AE231" t="str">
            <v>借家/53000･　26000</v>
          </cell>
          <cell r="AF231">
            <v>480516</v>
          </cell>
          <cell r="AG231">
            <v>42370</v>
          </cell>
          <cell r="AH231">
            <v>382408</v>
          </cell>
          <cell r="AI231">
            <v>367700</v>
          </cell>
          <cell r="AJ231">
            <v>14708</v>
          </cell>
          <cell r="AK231">
            <v>42095</v>
          </cell>
          <cell r="AN231" t="str">
            <v/>
          </cell>
          <cell r="AO231" t="str">
            <v/>
          </cell>
          <cell r="AP231" t="str">
            <v/>
          </cell>
          <cell r="AQ231" t="str">
            <v/>
          </cell>
          <cell r="AV231" t="str">
            <v>鹿児島銀行</v>
          </cell>
          <cell r="AW231" t="str">
            <v>川内</v>
          </cell>
          <cell r="AX231" t="str">
            <v>300-1448982</v>
          </cell>
          <cell r="AY231" t="str">
            <v>ゆうちょ銀行</v>
          </cell>
          <cell r="AZ231" t="str">
            <v>17840</v>
          </cell>
          <cell r="BA231" t="str">
            <v>17535911</v>
          </cell>
          <cell r="BB231">
            <v>36251</v>
          </cell>
          <cell r="BC231">
            <v>367700</v>
          </cell>
          <cell r="BD231" t="str">
            <v>陽子/無職</v>
          </cell>
          <cell r="BE231" t="str">
            <v>和田  陽子</v>
          </cell>
          <cell r="BF231" t="str">
            <v>ﾜﾀﾞ　ﾖｳｺ</v>
          </cell>
          <cell r="BG231">
            <v>28445</v>
          </cell>
        </row>
        <row r="232">
          <cell r="B232">
            <v>228</v>
          </cell>
          <cell r="G232" t="str">
            <v>学校主事</v>
          </cell>
          <cell r="H232" t="str">
            <v>上園　美智子</v>
          </cell>
          <cell r="I232" t="str">
            <v>160430退職</v>
          </cell>
          <cell r="J232" t="str">
            <v>霧島市溝辺町麓</v>
          </cell>
          <cell r="K232" t="str">
            <v>519-1</v>
          </cell>
          <cell r="N232" t="str">
            <v>899-6404</v>
          </cell>
          <cell r="O232" t="str">
            <v>0995</v>
          </cell>
          <cell r="P232" t="str">
            <v>58</v>
          </cell>
          <cell r="Q232" t="str">
            <v>3108</v>
          </cell>
          <cell r="R232" t="str">
            <v>学校主事</v>
          </cell>
          <cell r="Y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V232">
            <v>0</v>
          </cell>
          <cell r="AY232" t="str">
            <v xml:space="preserve">  </v>
          </cell>
          <cell r="BC232">
            <v>0</v>
          </cell>
        </row>
        <row r="233">
          <cell r="B233">
            <v>229</v>
          </cell>
        </row>
        <row r="234">
          <cell r="B234">
            <v>230</v>
          </cell>
        </row>
        <row r="235">
          <cell r="B235">
            <v>231</v>
          </cell>
        </row>
        <row r="236">
          <cell r="B236">
            <v>232</v>
          </cell>
        </row>
        <row r="237">
          <cell r="B237">
            <v>233</v>
          </cell>
        </row>
        <row r="238">
          <cell r="B238">
            <v>234</v>
          </cell>
        </row>
        <row r="239">
          <cell r="B239">
            <v>235</v>
          </cell>
        </row>
        <row r="240">
          <cell r="B240">
            <v>236</v>
          </cell>
        </row>
        <row r="241">
          <cell r="B241">
            <v>237</v>
          </cell>
        </row>
        <row r="242">
          <cell r="B242">
            <v>238</v>
          </cell>
        </row>
        <row r="243">
          <cell r="B243">
            <v>239</v>
          </cell>
        </row>
        <row r="244">
          <cell r="B244">
            <v>240</v>
          </cell>
        </row>
        <row r="245">
          <cell r="B245">
            <v>241</v>
          </cell>
        </row>
        <row r="246">
          <cell r="B246">
            <v>242</v>
          </cell>
        </row>
        <row r="247">
          <cell r="B247">
            <v>243</v>
          </cell>
        </row>
        <row r="248">
          <cell r="B248">
            <v>244</v>
          </cell>
        </row>
        <row r="249">
          <cell r="B249">
            <v>245</v>
          </cell>
        </row>
        <row r="250">
          <cell r="B250">
            <v>246</v>
          </cell>
        </row>
        <row r="251">
          <cell r="B251">
            <v>247</v>
          </cell>
        </row>
        <row r="252">
          <cell r="B252">
            <v>248</v>
          </cell>
        </row>
        <row r="253">
          <cell r="B253">
            <v>249</v>
          </cell>
        </row>
        <row r="254">
          <cell r="B254">
            <v>250</v>
          </cell>
        </row>
        <row r="255">
          <cell r="B255">
            <v>251</v>
          </cell>
        </row>
        <row r="256">
          <cell r="B256">
            <v>252</v>
          </cell>
        </row>
        <row r="257">
          <cell r="B257">
            <v>253</v>
          </cell>
        </row>
        <row r="258">
          <cell r="B258">
            <v>254</v>
          </cell>
        </row>
        <row r="259">
          <cell r="B259">
            <v>255</v>
          </cell>
        </row>
        <row r="260">
          <cell r="B260">
            <v>256</v>
          </cell>
        </row>
        <row r="261">
          <cell r="B261">
            <v>257</v>
          </cell>
        </row>
        <row r="262">
          <cell r="B262">
            <v>258</v>
          </cell>
        </row>
        <row r="263">
          <cell r="B263">
            <v>259</v>
          </cell>
        </row>
        <row r="264">
          <cell r="B264">
            <v>260</v>
          </cell>
        </row>
        <row r="265">
          <cell r="B265">
            <v>261</v>
          </cell>
        </row>
        <row r="266">
          <cell r="B266">
            <v>262</v>
          </cell>
        </row>
        <row r="267">
          <cell r="B267">
            <v>263</v>
          </cell>
        </row>
        <row r="268">
          <cell r="B268">
            <v>264</v>
          </cell>
        </row>
        <row r="269">
          <cell r="B269">
            <v>265</v>
          </cell>
        </row>
        <row r="270">
          <cell r="B270">
            <v>266</v>
          </cell>
        </row>
        <row r="271">
          <cell r="B271">
            <v>267</v>
          </cell>
        </row>
        <row r="272">
          <cell r="B272">
            <v>268</v>
          </cell>
        </row>
        <row r="273">
          <cell r="B273">
            <v>269</v>
          </cell>
        </row>
        <row r="274">
          <cell r="B274">
            <v>270</v>
          </cell>
        </row>
        <row r="275">
          <cell r="B275">
            <v>271</v>
          </cell>
        </row>
        <row r="276">
          <cell r="B276">
            <v>272</v>
          </cell>
        </row>
        <row r="277">
          <cell r="B277">
            <v>273</v>
          </cell>
        </row>
        <row r="278">
          <cell r="B278">
            <v>274</v>
          </cell>
        </row>
        <row r="279">
          <cell r="B279">
            <v>275</v>
          </cell>
        </row>
        <row r="280">
          <cell r="B280">
            <v>276</v>
          </cell>
        </row>
        <row r="281">
          <cell r="B281">
            <v>277</v>
          </cell>
        </row>
        <row r="282">
          <cell r="B282">
            <v>278</v>
          </cell>
        </row>
        <row r="283">
          <cell r="B283">
            <v>279</v>
          </cell>
        </row>
        <row r="284">
          <cell r="B284">
            <v>280</v>
          </cell>
        </row>
        <row r="285">
          <cell r="B285">
            <v>281</v>
          </cell>
        </row>
        <row r="286">
          <cell r="B286">
            <v>282</v>
          </cell>
        </row>
        <row r="287">
          <cell r="B287">
            <v>283</v>
          </cell>
        </row>
        <row r="288">
          <cell r="B288">
            <v>284</v>
          </cell>
        </row>
        <row r="289">
          <cell r="B289">
            <v>285</v>
          </cell>
        </row>
        <row r="290">
          <cell r="B290">
            <v>286</v>
          </cell>
        </row>
        <row r="291">
          <cell r="B291">
            <v>287</v>
          </cell>
        </row>
        <row r="292">
          <cell r="B292">
            <v>288</v>
          </cell>
        </row>
        <row r="293">
          <cell r="B293">
            <v>289</v>
          </cell>
        </row>
        <row r="294">
          <cell r="B294">
            <v>290</v>
          </cell>
        </row>
        <row r="295">
          <cell r="B295">
            <v>291</v>
          </cell>
        </row>
        <row r="296">
          <cell r="B296">
            <v>292</v>
          </cell>
        </row>
        <row r="297">
          <cell r="B297">
            <v>293</v>
          </cell>
        </row>
        <row r="298">
          <cell r="B298">
            <v>294</v>
          </cell>
        </row>
        <row r="299">
          <cell r="B299">
            <v>295</v>
          </cell>
        </row>
        <row r="300">
          <cell r="B300">
            <v>296</v>
          </cell>
        </row>
        <row r="301">
          <cell r="B301">
            <v>297</v>
          </cell>
        </row>
        <row r="302">
          <cell r="B302">
            <v>298</v>
          </cell>
        </row>
        <row r="303">
          <cell r="B303">
            <v>299</v>
          </cell>
        </row>
        <row r="304">
          <cell r="B304">
            <v>300</v>
          </cell>
        </row>
        <row r="305">
          <cell r="B305">
            <v>301</v>
          </cell>
        </row>
        <row r="306">
          <cell r="B306">
            <v>302</v>
          </cell>
        </row>
        <row r="307">
          <cell r="B307">
            <v>303</v>
          </cell>
        </row>
        <row r="308">
          <cell r="B308">
            <v>304</v>
          </cell>
        </row>
        <row r="309">
          <cell r="B309">
            <v>305</v>
          </cell>
        </row>
        <row r="310">
          <cell r="B310">
            <v>306</v>
          </cell>
        </row>
        <row r="311">
          <cell r="B311">
            <v>307</v>
          </cell>
        </row>
        <row r="312">
          <cell r="B312">
            <v>308</v>
          </cell>
        </row>
        <row r="313">
          <cell r="B313">
            <v>309</v>
          </cell>
        </row>
        <row r="314">
          <cell r="B314">
            <v>310</v>
          </cell>
        </row>
        <row r="315">
          <cell r="B315">
            <v>311</v>
          </cell>
        </row>
        <row r="316">
          <cell r="B316">
            <v>312</v>
          </cell>
        </row>
        <row r="317">
          <cell r="B317">
            <v>313</v>
          </cell>
        </row>
        <row r="318">
          <cell r="B318">
            <v>314</v>
          </cell>
        </row>
        <row r="319">
          <cell r="B319">
            <v>315</v>
          </cell>
        </row>
        <row r="320">
          <cell r="B320">
            <v>316</v>
          </cell>
        </row>
        <row r="321">
          <cell r="B321">
            <v>317</v>
          </cell>
        </row>
        <row r="322">
          <cell r="B322">
            <v>318</v>
          </cell>
        </row>
        <row r="323">
          <cell r="B323">
            <v>319</v>
          </cell>
        </row>
        <row r="324">
          <cell r="B324">
            <v>320</v>
          </cell>
        </row>
        <row r="325">
          <cell r="B325">
            <v>321</v>
          </cell>
        </row>
        <row r="326">
          <cell r="B326">
            <v>322</v>
          </cell>
        </row>
        <row r="327">
          <cell r="B327">
            <v>323</v>
          </cell>
        </row>
        <row r="328">
          <cell r="B328">
            <v>324</v>
          </cell>
        </row>
        <row r="329">
          <cell r="B329">
            <v>325</v>
          </cell>
        </row>
        <row r="330">
          <cell r="B330">
            <v>326</v>
          </cell>
        </row>
        <row r="331">
          <cell r="B331">
            <v>327</v>
          </cell>
        </row>
        <row r="332">
          <cell r="B332">
            <v>328</v>
          </cell>
        </row>
        <row r="333">
          <cell r="B333">
            <v>329</v>
          </cell>
        </row>
        <row r="334">
          <cell r="B334">
            <v>330</v>
          </cell>
        </row>
        <row r="335">
          <cell r="B335">
            <v>331</v>
          </cell>
        </row>
        <row r="336">
          <cell r="B336">
            <v>332</v>
          </cell>
        </row>
        <row r="337">
          <cell r="B337">
            <v>333</v>
          </cell>
        </row>
        <row r="338">
          <cell r="B338">
            <v>334</v>
          </cell>
        </row>
        <row r="339">
          <cell r="B339">
            <v>335</v>
          </cell>
        </row>
        <row r="340">
          <cell r="B340">
            <v>336</v>
          </cell>
        </row>
        <row r="341">
          <cell r="B341">
            <v>337</v>
          </cell>
        </row>
        <row r="342">
          <cell r="B342">
            <v>338</v>
          </cell>
        </row>
        <row r="343">
          <cell r="B343">
            <v>339</v>
          </cell>
        </row>
        <row r="344">
          <cell r="B344">
            <v>340</v>
          </cell>
        </row>
        <row r="345">
          <cell r="B345">
            <v>341</v>
          </cell>
        </row>
        <row r="346">
          <cell r="B346">
            <v>342</v>
          </cell>
        </row>
        <row r="347">
          <cell r="B347">
            <v>343</v>
          </cell>
        </row>
        <row r="348">
          <cell r="B348">
            <v>344</v>
          </cell>
        </row>
        <row r="349">
          <cell r="B349">
            <v>345</v>
          </cell>
        </row>
        <row r="350">
          <cell r="B350">
            <v>346</v>
          </cell>
        </row>
        <row r="351">
          <cell r="B351">
            <v>347</v>
          </cell>
        </row>
        <row r="352">
          <cell r="B352">
            <v>348</v>
          </cell>
        </row>
        <row r="353">
          <cell r="B353">
            <v>349</v>
          </cell>
        </row>
        <row r="354">
          <cell r="B354">
            <v>350</v>
          </cell>
        </row>
        <row r="355">
          <cell r="B355">
            <v>351</v>
          </cell>
        </row>
        <row r="356">
          <cell r="B356">
            <v>352</v>
          </cell>
        </row>
        <row r="357">
          <cell r="B357">
            <v>353</v>
          </cell>
        </row>
        <row r="358">
          <cell r="B358">
            <v>354</v>
          </cell>
        </row>
        <row r="359">
          <cell r="B359">
            <v>355</v>
          </cell>
        </row>
        <row r="360">
          <cell r="B360">
            <v>356</v>
          </cell>
        </row>
        <row r="361">
          <cell r="B361">
            <v>357</v>
          </cell>
        </row>
        <row r="362">
          <cell r="B362">
            <v>358</v>
          </cell>
        </row>
        <row r="363">
          <cell r="B363">
            <v>359</v>
          </cell>
        </row>
        <row r="364">
          <cell r="B364">
            <v>360</v>
          </cell>
        </row>
        <row r="365">
          <cell r="B365">
            <v>361</v>
          </cell>
        </row>
        <row r="366">
          <cell r="B366">
            <v>362</v>
          </cell>
        </row>
        <row r="367">
          <cell r="B367">
            <v>363</v>
          </cell>
        </row>
        <row r="368">
          <cell r="B368">
            <v>364</v>
          </cell>
        </row>
        <row r="369">
          <cell r="B369">
            <v>365</v>
          </cell>
        </row>
        <row r="370">
          <cell r="B370">
            <v>366</v>
          </cell>
        </row>
        <row r="371">
          <cell r="B371">
            <v>367</v>
          </cell>
        </row>
        <row r="372">
          <cell r="B372">
            <v>368</v>
          </cell>
        </row>
        <row r="373">
          <cell r="B373">
            <v>369</v>
          </cell>
        </row>
        <row r="374">
          <cell r="B374">
            <v>370</v>
          </cell>
        </row>
        <row r="375">
          <cell r="B375">
            <v>371</v>
          </cell>
        </row>
        <row r="376">
          <cell r="B376">
            <v>372</v>
          </cell>
        </row>
        <row r="377">
          <cell r="B377">
            <v>373</v>
          </cell>
        </row>
        <row r="378">
          <cell r="B378">
            <v>374</v>
          </cell>
        </row>
        <row r="379">
          <cell r="B379">
            <v>375</v>
          </cell>
        </row>
        <row r="380">
          <cell r="B380">
            <v>376</v>
          </cell>
        </row>
        <row r="381">
          <cell r="B381">
            <v>377</v>
          </cell>
        </row>
        <row r="382">
          <cell r="B382">
            <v>378</v>
          </cell>
        </row>
        <row r="383">
          <cell r="B383">
            <v>379</v>
          </cell>
        </row>
        <row r="384">
          <cell r="B384">
            <v>380</v>
          </cell>
        </row>
        <row r="385">
          <cell r="B385">
            <v>381</v>
          </cell>
        </row>
        <row r="386">
          <cell r="B386">
            <v>382</v>
          </cell>
        </row>
        <row r="387">
          <cell r="B387">
            <v>383</v>
          </cell>
        </row>
        <row r="388">
          <cell r="B388">
            <v>384</v>
          </cell>
        </row>
        <row r="389">
          <cell r="B389">
            <v>385</v>
          </cell>
        </row>
        <row r="390">
          <cell r="B390">
            <v>386</v>
          </cell>
        </row>
        <row r="391">
          <cell r="B391">
            <v>387</v>
          </cell>
        </row>
        <row r="392">
          <cell r="B392">
            <v>388</v>
          </cell>
        </row>
        <row r="393">
          <cell r="B393">
            <v>389</v>
          </cell>
        </row>
        <row r="394">
          <cell r="B394">
            <v>390</v>
          </cell>
        </row>
        <row r="395">
          <cell r="B395">
            <v>391</v>
          </cell>
        </row>
        <row r="396">
          <cell r="B396">
            <v>392</v>
          </cell>
        </row>
        <row r="397">
          <cell r="B397">
            <v>393</v>
          </cell>
        </row>
        <row r="398">
          <cell r="B398">
            <v>394</v>
          </cell>
        </row>
        <row r="399">
          <cell r="B399">
            <v>395</v>
          </cell>
        </row>
        <row r="400">
          <cell r="B400">
            <v>396</v>
          </cell>
        </row>
        <row r="401">
          <cell r="B401">
            <v>397</v>
          </cell>
        </row>
        <row r="402">
          <cell r="B402">
            <v>398</v>
          </cell>
        </row>
        <row r="403">
          <cell r="B403">
            <v>399</v>
          </cell>
        </row>
        <row r="404">
          <cell r="B404">
            <v>400</v>
          </cell>
        </row>
        <row r="405">
          <cell r="B405">
            <v>401</v>
          </cell>
        </row>
        <row r="406">
          <cell r="B406">
            <v>402</v>
          </cell>
        </row>
        <row r="407">
          <cell r="B407">
            <v>403</v>
          </cell>
        </row>
        <row r="408">
          <cell r="B408">
            <v>404</v>
          </cell>
        </row>
        <row r="409">
          <cell r="B409">
            <v>405</v>
          </cell>
        </row>
        <row r="410">
          <cell r="B410">
            <v>406</v>
          </cell>
        </row>
        <row r="411">
          <cell r="B411">
            <v>407</v>
          </cell>
        </row>
        <row r="412">
          <cell r="B412">
            <v>408</v>
          </cell>
        </row>
        <row r="413">
          <cell r="B413">
            <v>409</v>
          </cell>
        </row>
        <row r="414">
          <cell r="B414">
            <v>410</v>
          </cell>
        </row>
        <row r="415">
          <cell r="B415">
            <v>411</v>
          </cell>
        </row>
        <row r="416">
          <cell r="B416">
            <v>412</v>
          </cell>
        </row>
        <row r="417">
          <cell r="B417">
            <v>413</v>
          </cell>
        </row>
        <row r="418">
          <cell r="B418">
            <v>414</v>
          </cell>
        </row>
        <row r="419">
          <cell r="B419">
            <v>415</v>
          </cell>
        </row>
        <row r="420">
          <cell r="B420">
            <v>416</v>
          </cell>
        </row>
        <row r="421">
          <cell r="B421">
            <v>417</v>
          </cell>
        </row>
        <row r="422">
          <cell r="B422">
            <v>418</v>
          </cell>
        </row>
        <row r="423">
          <cell r="B423">
            <v>419</v>
          </cell>
        </row>
        <row r="424">
          <cell r="B424">
            <v>420</v>
          </cell>
        </row>
        <row r="425">
          <cell r="B425">
            <v>421</v>
          </cell>
        </row>
        <row r="426">
          <cell r="B426">
            <v>422</v>
          </cell>
        </row>
        <row r="427">
          <cell r="B427">
            <v>423</v>
          </cell>
        </row>
        <row r="428">
          <cell r="B428">
            <v>424</v>
          </cell>
        </row>
        <row r="429">
          <cell r="B429">
            <v>425</v>
          </cell>
        </row>
        <row r="430">
          <cell r="B430">
            <v>426</v>
          </cell>
        </row>
        <row r="431">
          <cell r="B431">
            <v>427</v>
          </cell>
        </row>
        <row r="432">
          <cell r="B432">
            <v>428</v>
          </cell>
        </row>
        <row r="433">
          <cell r="B433">
            <v>429</v>
          </cell>
        </row>
        <row r="434">
          <cell r="B434">
            <v>430</v>
          </cell>
        </row>
        <row r="435">
          <cell r="B435">
            <v>431</v>
          </cell>
        </row>
        <row r="436">
          <cell r="B436">
            <v>432</v>
          </cell>
        </row>
        <row r="437">
          <cell r="B437">
            <v>433</v>
          </cell>
        </row>
        <row r="438">
          <cell r="B438">
            <v>434</v>
          </cell>
        </row>
        <row r="439">
          <cell r="B439">
            <v>435</v>
          </cell>
        </row>
        <row r="440">
          <cell r="B440">
            <v>436</v>
          </cell>
        </row>
        <row r="441">
          <cell r="B441">
            <v>437</v>
          </cell>
        </row>
        <row r="442">
          <cell r="B442">
            <v>438</v>
          </cell>
        </row>
        <row r="443">
          <cell r="B443">
            <v>439</v>
          </cell>
        </row>
        <row r="444">
          <cell r="B444">
            <v>440</v>
          </cell>
        </row>
        <row r="445">
          <cell r="B445">
            <v>441</v>
          </cell>
        </row>
        <row r="446">
          <cell r="B446">
            <v>442</v>
          </cell>
        </row>
        <row r="447">
          <cell r="B447">
            <v>443</v>
          </cell>
        </row>
        <row r="448">
          <cell r="B448">
            <v>444</v>
          </cell>
        </row>
        <row r="449">
          <cell r="B449">
            <v>445</v>
          </cell>
        </row>
        <row r="450">
          <cell r="B450">
            <v>446</v>
          </cell>
        </row>
        <row r="451">
          <cell r="B451">
            <v>447</v>
          </cell>
        </row>
        <row r="452">
          <cell r="B452">
            <v>448</v>
          </cell>
        </row>
        <row r="453">
          <cell r="B453">
            <v>449</v>
          </cell>
        </row>
        <row r="454">
          <cell r="B454">
            <v>450</v>
          </cell>
        </row>
        <row r="455">
          <cell r="B455">
            <v>451</v>
          </cell>
        </row>
        <row r="456">
          <cell r="B456">
            <v>452</v>
          </cell>
        </row>
        <row r="457">
          <cell r="B457">
            <v>453</v>
          </cell>
        </row>
        <row r="458">
          <cell r="B458">
            <v>454</v>
          </cell>
        </row>
        <row r="459">
          <cell r="B459">
            <v>455</v>
          </cell>
        </row>
        <row r="460">
          <cell r="B460">
            <v>456</v>
          </cell>
        </row>
        <row r="461">
          <cell r="B461">
            <v>457</v>
          </cell>
        </row>
        <row r="462">
          <cell r="B462">
            <v>458</v>
          </cell>
        </row>
        <row r="463">
          <cell r="B463">
            <v>459</v>
          </cell>
        </row>
        <row r="464">
          <cell r="B464">
            <v>460</v>
          </cell>
        </row>
        <row r="465">
          <cell r="B465">
            <v>461</v>
          </cell>
        </row>
        <row r="466">
          <cell r="B466">
            <v>462</v>
          </cell>
        </row>
        <row r="467">
          <cell r="B467">
            <v>463</v>
          </cell>
        </row>
        <row r="468">
          <cell r="B468">
            <v>464</v>
          </cell>
        </row>
        <row r="469">
          <cell r="B469">
            <v>465</v>
          </cell>
        </row>
        <row r="470">
          <cell r="B470">
            <v>466</v>
          </cell>
        </row>
        <row r="471">
          <cell r="B471">
            <v>467</v>
          </cell>
        </row>
        <row r="472">
          <cell r="B472">
            <v>468</v>
          </cell>
        </row>
        <row r="473">
          <cell r="B473">
            <v>469</v>
          </cell>
        </row>
        <row r="474">
          <cell r="B474">
            <v>470</v>
          </cell>
        </row>
        <row r="475">
          <cell r="B475">
            <v>471</v>
          </cell>
        </row>
        <row r="476">
          <cell r="B476">
            <v>472</v>
          </cell>
        </row>
        <row r="477">
          <cell r="B477">
            <v>473</v>
          </cell>
        </row>
        <row r="478">
          <cell r="B478">
            <v>474</v>
          </cell>
        </row>
        <row r="479">
          <cell r="B479">
            <v>475</v>
          </cell>
        </row>
        <row r="480">
          <cell r="B480">
            <v>476</v>
          </cell>
        </row>
        <row r="481">
          <cell r="B481">
            <v>477</v>
          </cell>
        </row>
        <row r="482">
          <cell r="B482">
            <v>478</v>
          </cell>
        </row>
        <row r="483">
          <cell r="B483">
            <v>479</v>
          </cell>
        </row>
        <row r="484">
          <cell r="B484">
            <v>480</v>
          </cell>
        </row>
        <row r="485">
          <cell r="B485">
            <v>481</v>
          </cell>
        </row>
        <row r="486">
          <cell r="B486">
            <v>482</v>
          </cell>
        </row>
        <row r="487">
          <cell r="B487">
            <v>483</v>
          </cell>
        </row>
        <row r="488">
          <cell r="B488">
            <v>484</v>
          </cell>
        </row>
        <row r="489">
          <cell r="B489">
            <v>485</v>
          </cell>
        </row>
        <row r="490">
          <cell r="B490">
            <v>486</v>
          </cell>
        </row>
        <row r="491">
          <cell r="B491">
            <v>487</v>
          </cell>
        </row>
        <row r="492">
          <cell r="B492">
            <v>488</v>
          </cell>
        </row>
        <row r="493">
          <cell r="B493">
            <v>489</v>
          </cell>
        </row>
        <row r="494">
          <cell r="B494">
            <v>490</v>
          </cell>
        </row>
        <row r="495">
          <cell r="B495">
            <v>491</v>
          </cell>
        </row>
        <row r="496">
          <cell r="B496">
            <v>492</v>
          </cell>
        </row>
        <row r="497">
          <cell r="B497">
            <v>493</v>
          </cell>
        </row>
        <row r="498">
          <cell r="B498">
            <v>494</v>
          </cell>
        </row>
        <row r="499">
          <cell r="B499">
            <v>495</v>
          </cell>
        </row>
        <row r="500">
          <cell r="B500">
            <v>496</v>
          </cell>
        </row>
        <row r="501">
          <cell r="B501">
            <v>497</v>
          </cell>
        </row>
        <row r="502">
          <cell r="B502">
            <v>498</v>
          </cell>
        </row>
        <row r="503">
          <cell r="B503">
            <v>499</v>
          </cell>
        </row>
        <row r="504">
          <cell r="B504">
            <v>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showZeros="0" topLeftCell="A7" workbookViewId="0">
      <selection activeCell="I19" sqref="I19:S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2.625" style="2" customWidth="1"/>
    <col min="15" max="15" width="3.75" style="2" customWidth="1"/>
    <col min="16" max="16384" width="2.625" style="2"/>
  </cols>
  <sheetData>
    <row r="1" spans="1:52" ht="3" customHeight="1" x14ac:dyDescent="0.15">
      <c r="A1" s="72"/>
      <c r="B1" s="73"/>
      <c r="C1" s="73"/>
      <c r="D1" s="73"/>
      <c r="E1" s="74"/>
      <c r="F1" s="70"/>
      <c r="G1" s="71"/>
      <c r="H1" s="75"/>
      <c r="I1" s="76"/>
      <c r="J1" s="7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78" t="str">
        <f>[1]基本ﾃﾞｰﾀ!$B$2</f>
        <v>☆ 学校事務統括システムⅡ XP～WIN7純正規版☆</v>
      </c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80" t="str">
        <f>[1]基本ﾃﾞｰﾀ!$C3</f>
        <v>Produce ： K.Saito/sub Produce M.Yamanokuchi　2002-2012 Saito Prodeuction</v>
      </c>
      <c r="E6" s="80"/>
      <c r="F6" s="80"/>
      <c r="G6" s="80"/>
      <c r="H6" s="80"/>
      <c r="I6" s="80"/>
      <c r="J6" s="79" t="s">
        <v>0</v>
      </c>
      <c r="K6" s="79"/>
      <c r="L6" s="79"/>
      <c r="M6" s="79"/>
      <c r="N6" s="79"/>
      <c r="O6" s="79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80" t="str">
        <f>[1]基本ﾃﾞｰﾀ!$C4</f>
        <v>Microsoft Excel2010-97/03 &amp; IME/ATOK</v>
      </c>
      <c r="E7" s="80"/>
      <c r="F7" s="80"/>
      <c r="G7" s="80"/>
      <c r="H7" s="80"/>
      <c r="I7" s="80"/>
      <c r="J7" s="81" t="str">
        <f>[1]基本ﾃﾞｰﾀ!$G4</f>
        <v>愛称：つーるﾎﾞｯｸｽ　Ver18 Win7</v>
      </c>
      <c r="K7" s="81"/>
      <c r="L7" s="81"/>
      <c r="M7" s="81"/>
      <c r="N7" s="81"/>
      <c r="O7" s="8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80" t="str">
        <f>[1]基本ﾃﾞｰﾀ!$C5</f>
        <v>つーるﾎﾞｯｸｽ　VBA MACRO　Ver9.10　Vol5.30　XP/Win7共通版</v>
      </c>
      <c r="E8" s="80"/>
      <c r="F8" s="80"/>
      <c r="G8" s="80"/>
      <c r="H8" s="80"/>
      <c r="I8" s="80"/>
      <c r="J8" s="81" t="str">
        <f>[1]基本ﾃﾞｰﾀ!$G5</f>
        <v>OA研究委員会管理</v>
      </c>
      <c r="K8" s="81"/>
      <c r="L8" s="81"/>
      <c r="M8" s="81"/>
      <c r="N8" s="81"/>
      <c r="O8" s="8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霧島市教育委員会</v>
      </c>
      <c r="F9" s="9" t="str">
        <f>[1]基本ﾃﾞｰﾀ!$E6</f>
        <v>高田肥文</v>
      </c>
      <c r="G9" s="4"/>
      <c r="H9" s="4"/>
      <c r="I9" s="4"/>
      <c r="J9" s="68">
        <f>[1]基本ﾃﾞｰﾀ!$J5</f>
        <v>42654</v>
      </c>
      <c r="K9" s="69"/>
      <c r="L9" s="69"/>
      <c r="M9" s="69"/>
      <c r="N9" s="69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83" t="s">
        <v>2</v>
      </c>
      <c r="E10" s="83"/>
      <c r="F10" s="83"/>
      <c r="G10" s="83"/>
      <c r="H10" s="6"/>
      <c r="I10" s="61" t="str">
        <f>[1]基本ﾃﾞｰﾀ!$F7</f>
        <v>姶良・伊佐教育事務所</v>
      </c>
      <c r="J10" s="62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66" t="str">
        <f>[1]基本ﾃﾞｰﾀ!$D8</f>
        <v>霧島市立溝辺中学校</v>
      </c>
      <c r="G11" s="67"/>
      <c r="H11" s="67"/>
      <c r="I11" s="82" t="str">
        <f>[1]基本ﾃﾞｰﾀ!$F8</f>
        <v>所長</v>
      </c>
      <c r="J11" s="57"/>
      <c r="K11" s="57" t="str">
        <f>[1]基本ﾃﾞｰﾀ!$H8</f>
        <v>岩越　悟志</v>
      </c>
      <c r="L11" s="57"/>
      <c r="M11" s="57"/>
      <c r="N11" s="58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66" t="str">
        <f>[1]基本ﾃﾞｰﾀ!$D9</f>
        <v>溝辺中学校</v>
      </c>
      <c r="G12" s="67"/>
      <c r="H12" s="67"/>
      <c r="I12" s="12" t="str">
        <f>[1]基本ﾃﾞｰﾀ!$J7</f>
        <v>〒899-5212</v>
      </c>
      <c r="J12" s="13" t="str">
        <f>[1]基本ﾃﾞｰﾀ!$K7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66" t="str">
        <f>[1]基本ﾃﾞｰﾀ!$D10</f>
        <v>溝辺</v>
      </c>
      <c r="G13" s="67"/>
      <c r="H13" s="67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66" t="str">
        <f>[1]基本ﾃﾞｰﾀ!$D11</f>
        <v>霧島市溝辺町有川166</v>
      </c>
      <c r="G14" s="67"/>
      <c r="H14" s="67"/>
      <c r="I14" s="61" t="str">
        <f>[1]基本ﾃﾞｰﾀ!$F6</f>
        <v>鹿児島県 教育委員会</v>
      </c>
      <c r="J14" s="62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67" t="str">
        <f>[1]基本ﾃﾞｰﾀ!$D12</f>
        <v>米森　孝代</v>
      </c>
      <c r="G15" s="67"/>
      <c r="H15" s="67"/>
      <c r="I15" s="15" t="str">
        <f>[1]基本ﾃﾞｰﾀ!$J6</f>
        <v>〒890-8577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66" t="str">
        <f>[1]基本ﾃﾞｰﾀ!$D13</f>
        <v>28</v>
      </c>
      <c r="G16" s="67"/>
      <c r="H16" s="67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66" t="str">
        <f>[1]基本ﾃﾞｰﾀ!$D14</f>
        <v>01</v>
      </c>
      <c r="G17" s="67"/>
      <c r="H17" s="67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66" t="str">
        <f>[1]基本ﾃﾞｰﾀ!$D15</f>
        <v>10</v>
      </c>
      <c r="G18" s="67"/>
      <c r="H18" s="67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66" t="str">
        <f>[1]基本ﾃﾞｰﾀ!$D16</f>
        <v>03</v>
      </c>
      <c r="G19" s="67"/>
      <c r="H19" s="67"/>
      <c r="I19" s="61" t="str">
        <f>[1]基本ﾃﾞｰﾀ!$F$31</f>
        <v>公立学校共済組合　鹿児島支部</v>
      </c>
      <c r="J19" s="62"/>
      <c r="K19" s="10" t="str">
        <f>[1]基本ﾃﾞｰﾀ!$J$31</f>
        <v>〒890-8577</v>
      </c>
      <c r="L19" s="62" t="str">
        <f>[1]基本ﾃﾞｰﾀ!$K$31</f>
        <v>鹿児島市鴨池新町10-1</v>
      </c>
      <c r="M19" s="62"/>
      <c r="N19" s="62"/>
      <c r="O19" s="62"/>
      <c r="P19" s="62"/>
      <c r="Q19" s="62"/>
      <c r="R19" s="62"/>
      <c r="S19" s="6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66" t="str">
        <f>[1]基本ﾃﾞｰﾀ!$D17</f>
        <v>01</v>
      </c>
      <c r="G20" s="67"/>
      <c r="H20" s="67"/>
      <c r="I20" s="15"/>
      <c r="J20" s="16"/>
      <c r="K20" s="64" t="str">
        <f>[1]基本ﾃﾞｰﾀ!$F$33</f>
        <v>鹿児島県教育庁  内</v>
      </c>
      <c r="L20" s="64"/>
      <c r="M20" s="64"/>
      <c r="N20" s="64"/>
      <c r="O20" s="64"/>
      <c r="P20" s="64"/>
      <c r="Q20" s="64"/>
      <c r="R20" s="64"/>
      <c r="S20" s="65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66" t="str">
        <f>[1]基本ﾃﾞｰﾀ!$D18</f>
        <v>09</v>
      </c>
      <c r="G21" s="67"/>
      <c r="H21" s="67"/>
      <c r="I21" s="15" t="str">
        <f>[1]基本ﾃﾞｰﾀ!I33</f>
        <v>TEL(県庁)</v>
      </c>
      <c r="J21" s="16" t="str">
        <f>[1]基本ﾃﾞｰﾀ!J33</f>
        <v>099-286-2111</v>
      </c>
      <c r="K21" s="16" t="str">
        <f>[1]基本ﾃﾞｰﾀ!K33</f>
        <v>FAX</v>
      </c>
      <c r="L21" s="57" t="str">
        <f>[1]基本ﾃﾞｰﾀ!L33</f>
        <v>099-286-5663</v>
      </c>
      <c r="M21" s="57"/>
      <c r="N21" s="57"/>
      <c r="O21" s="57"/>
      <c r="P21" s="57"/>
      <c r="Q21" s="57"/>
      <c r="R21" s="57"/>
      <c r="S21" s="58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66" t="str">
        <f>[1]基本ﾃﾞｰﾀ!$D19</f>
        <v>02</v>
      </c>
      <c r="G22" s="67"/>
      <c r="H22" s="67"/>
      <c r="I22" s="15" t="str">
        <f>[1]基本ﾃﾞｰﾀ!I34</f>
        <v>福利係</v>
      </c>
      <c r="J22" s="16" t="str">
        <f>[1]基本ﾃﾞｰﾀ!J34</f>
        <v>099-286-5205</v>
      </c>
      <c r="K22" s="16" t="str">
        <f>[1]基本ﾃﾞｰﾀ!K34</f>
        <v>内線</v>
      </c>
      <c r="L22" s="57" t="str">
        <f>[1]基本ﾃﾞｰﾀ!L34</f>
        <v>5217，5218，5219</v>
      </c>
      <c r="M22" s="57"/>
      <c r="N22" s="57"/>
      <c r="O22" s="57"/>
      <c r="P22" s="57"/>
      <c r="Q22" s="57"/>
      <c r="R22" s="57"/>
      <c r="S22" s="58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66" t="str">
        <f>[1]基本ﾃﾞｰﾀ!$D20</f>
        <v>440710</v>
      </c>
      <c r="G23" s="67"/>
      <c r="H23" s="67"/>
      <c r="I23" s="15" t="str">
        <f>[1]基本ﾃﾞｰﾀ!I35</f>
        <v>厚生係</v>
      </c>
      <c r="J23" s="16" t="str">
        <f>[1]基本ﾃﾞｰﾀ!J35</f>
        <v>099-286-5206</v>
      </c>
      <c r="K23" s="16" t="str">
        <f>[1]基本ﾃﾞｰﾀ!K35</f>
        <v>内線</v>
      </c>
      <c r="L23" s="57" t="str">
        <f>[1]基本ﾃﾞｰﾀ!L35</f>
        <v>5214，5215，5216</v>
      </c>
      <c r="M23" s="57"/>
      <c r="N23" s="57"/>
      <c r="O23" s="57"/>
      <c r="P23" s="57"/>
      <c r="Q23" s="57"/>
      <c r="R23" s="57"/>
      <c r="S23" s="58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66" t="str">
        <f>[1]基本ﾃﾞｰﾀ!$D21</f>
        <v>899-6401</v>
      </c>
      <c r="G24" s="67"/>
      <c r="H24" s="67"/>
      <c r="I24" s="12" t="str">
        <f>[1]基本ﾃﾞｰﾀ!I36</f>
        <v>年金給付係</v>
      </c>
      <c r="J24" s="13">
        <f>[1]基本ﾃﾞｰﾀ!J36</f>
        <v>0</v>
      </c>
      <c r="K24" s="13" t="str">
        <f>[1]基本ﾃﾞｰﾀ!K36</f>
        <v>内線</v>
      </c>
      <c r="L24" s="59" t="str">
        <f>[1]基本ﾃﾞｰﾀ!L36</f>
        <v>5220，5221，5222</v>
      </c>
      <c r="M24" s="59"/>
      <c r="N24" s="59"/>
      <c r="O24" s="59"/>
      <c r="P24" s="59"/>
      <c r="Q24" s="59"/>
      <c r="R24" s="59"/>
      <c r="S24" s="60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66" t="str">
        <f>[1]基本ﾃﾞｰﾀ!$D22</f>
        <v>0995-59-2006</v>
      </c>
      <c r="G25" s="67"/>
      <c r="H25" s="67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66" t="str">
        <f>[1]基本ﾃﾞｰﾀ!$D23</f>
        <v>0995-59-3783</v>
      </c>
      <c r="G26" s="67"/>
      <c r="H26" s="67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66" t="str">
        <f>[1]基本ﾃﾞｰﾀ!$D24</f>
        <v>事務主幹</v>
      </c>
      <c r="G27" s="67"/>
      <c r="H27" s="67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66" t="str">
        <f>[1]基本ﾃﾞｰﾀ!$D25</f>
        <v>齋藤　勝範</v>
      </c>
      <c r="G28" s="67"/>
      <c r="H28" s="67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66">
        <f>[1]基本ﾃﾞｰﾀ!$D26</f>
        <v>0</v>
      </c>
      <c r="G29" s="67"/>
      <c r="H29" s="67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66">
        <f>[1]基本ﾃﾞｰﾀ!$D27</f>
        <v>0</v>
      </c>
      <c r="G30" s="67"/>
      <c r="H30" s="67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43">
    <mergeCell ref="D7:I7"/>
    <mergeCell ref="D8:I8"/>
    <mergeCell ref="J7:O7"/>
    <mergeCell ref="K11:N11"/>
    <mergeCell ref="F16:H16"/>
    <mergeCell ref="F15:H15"/>
    <mergeCell ref="F11:H11"/>
    <mergeCell ref="F12:H12"/>
    <mergeCell ref="I11:J11"/>
    <mergeCell ref="F14:H14"/>
    <mergeCell ref="I14:J14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F13:H13"/>
    <mergeCell ref="L23:S23"/>
    <mergeCell ref="L24:S24"/>
    <mergeCell ref="I19:J19"/>
    <mergeCell ref="L19:S19"/>
    <mergeCell ref="K20:S20"/>
    <mergeCell ref="L21:S21"/>
    <mergeCell ref="L22:S22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D1:CV72"/>
  <sheetViews>
    <sheetView showZeros="0" tabSelected="1" zoomScale="78" zoomScaleNormal="78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AG73" sqref="AG73"/>
    </sheetView>
  </sheetViews>
  <sheetFormatPr defaultColWidth="2.625" defaultRowHeight="13.5" x14ac:dyDescent="0.15"/>
  <cols>
    <col min="1" max="3" width="2.625" style="54"/>
    <col min="4" max="4" width="4" style="54" bestFit="1" customWidth="1"/>
    <col min="5" max="16384" width="2.625" style="54"/>
  </cols>
  <sheetData>
    <row r="1" spans="4:47" s="18" customFormat="1" ht="9" customHeight="1" x14ac:dyDescent="0.15">
      <c r="D1" s="18">
        <v>1</v>
      </c>
    </row>
    <row r="2" spans="4:47" s="18" customFormat="1" ht="9" customHeight="1" x14ac:dyDescent="0.15">
      <c r="D2" s="18">
        <v>2</v>
      </c>
    </row>
    <row r="3" spans="4:47" s="18" customFormat="1" ht="21.75" customHeight="1" thickBot="1" x14ac:dyDescent="0.2">
      <c r="D3" s="18">
        <v>3</v>
      </c>
      <c r="P3" s="122" t="s">
        <v>22</v>
      </c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</row>
    <row r="4" spans="4:47" s="18" customFormat="1" ht="21.75" customHeight="1" x14ac:dyDescent="0.15">
      <c r="D4" s="18">
        <v>4</v>
      </c>
      <c r="H4" s="223" t="s">
        <v>86</v>
      </c>
      <c r="I4" s="224"/>
      <c r="J4" s="224"/>
      <c r="K4" s="224"/>
      <c r="L4" s="224"/>
      <c r="M4" s="224"/>
      <c r="N4" s="225"/>
      <c r="P4" s="123" t="s">
        <v>23</v>
      </c>
      <c r="Q4" s="124"/>
      <c r="R4" s="124"/>
      <c r="S4" s="124"/>
      <c r="T4" s="124"/>
      <c r="U4" s="124"/>
      <c r="V4" s="124"/>
      <c r="W4" s="124"/>
      <c r="X4" s="124"/>
      <c r="Y4" s="125"/>
      <c r="Z4" s="123" t="s">
        <v>24</v>
      </c>
      <c r="AA4" s="124"/>
      <c r="AB4" s="124"/>
      <c r="AC4" s="124"/>
      <c r="AD4" s="124"/>
      <c r="AE4" s="124"/>
      <c r="AF4" s="124"/>
      <c r="AG4" s="124"/>
      <c r="AH4" s="124"/>
      <c r="AI4" s="125"/>
      <c r="AJ4" s="123" t="s">
        <v>25</v>
      </c>
      <c r="AK4" s="124"/>
      <c r="AL4" s="124"/>
      <c r="AM4" s="124"/>
      <c r="AN4" s="124"/>
      <c r="AO4" s="124"/>
      <c r="AP4" s="124"/>
      <c r="AQ4" s="124"/>
      <c r="AR4" s="124"/>
      <c r="AS4" s="125"/>
    </row>
    <row r="5" spans="4:47" s="18" customFormat="1" ht="21.75" customHeight="1" thickBot="1" x14ac:dyDescent="0.2">
      <c r="D5" s="18">
        <v>5</v>
      </c>
      <c r="H5" s="129" t="str">
        <f>IF($E9="","",(VLOOKUP($E9,[1]職員ﾃﾞｰﾀ!$B$6:$BG$1000,8)))</f>
        <v>ｻﾂﾏ　ﾊﾔﾄ</v>
      </c>
      <c r="I5" s="130"/>
      <c r="J5" s="130"/>
      <c r="K5" s="130"/>
      <c r="L5" s="130"/>
      <c r="M5" s="130"/>
      <c r="N5" s="131"/>
      <c r="P5" s="126" t="s">
        <v>26</v>
      </c>
      <c r="Q5" s="127"/>
      <c r="R5" s="128"/>
      <c r="S5" s="91">
        <v>26127</v>
      </c>
      <c r="T5" s="92"/>
      <c r="U5" s="92"/>
      <c r="V5" s="92"/>
      <c r="W5" s="92"/>
      <c r="X5" s="92"/>
      <c r="Y5" s="93"/>
      <c r="Z5" s="126" t="s">
        <v>26</v>
      </c>
      <c r="AA5" s="127"/>
      <c r="AB5" s="128"/>
      <c r="AC5" s="91">
        <v>36477</v>
      </c>
      <c r="AD5" s="92"/>
      <c r="AE5" s="92"/>
      <c r="AF5" s="92"/>
      <c r="AG5" s="92"/>
      <c r="AH5" s="92"/>
      <c r="AI5" s="93"/>
      <c r="AJ5" s="126" t="s">
        <v>26</v>
      </c>
      <c r="AK5" s="127"/>
      <c r="AL5" s="128"/>
      <c r="AM5" s="91"/>
      <c r="AN5" s="92"/>
      <c r="AO5" s="92"/>
      <c r="AP5" s="92"/>
      <c r="AQ5" s="92"/>
      <c r="AR5" s="92"/>
      <c r="AS5" s="93"/>
    </row>
    <row r="6" spans="4:47" s="18" customFormat="1" ht="21.75" customHeight="1" x14ac:dyDescent="0.15">
      <c r="D6" s="18">
        <v>6</v>
      </c>
      <c r="H6" s="223" t="s">
        <v>87</v>
      </c>
      <c r="I6" s="224"/>
      <c r="J6" s="224"/>
      <c r="K6" s="224"/>
      <c r="L6" s="224"/>
      <c r="M6" s="224"/>
      <c r="N6" s="225"/>
      <c r="P6" s="85" t="s">
        <v>27</v>
      </c>
      <c r="Q6" s="86"/>
      <c r="R6" s="87"/>
      <c r="S6" s="88" t="s">
        <v>76</v>
      </c>
      <c r="T6" s="89"/>
      <c r="U6" s="89"/>
      <c r="V6" s="89"/>
      <c r="W6" s="89"/>
      <c r="X6" s="89"/>
      <c r="Y6" s="90"/>
      <c r="Z6" s="85" t="s">
        <v>27</v>
      </c>
      <c r="AA6" s="86"/>
      <c r="AB6" s="87"/>
      <c r="AC6" s="88" t="s">
        <v>80</v>
      </c>
      <c r="AD6" s="89"/>
      <c r="AE6" s="89"/>
      <c r="AF6" s="89"/>
      <c r="AG6" s="89"/>
      <c r="AH6" s="89"/>
      <c r="AI6" s="90"/>
      <c r="AJ6" s="85" t="s">
        <v>27</v>
      </c>
      <c r="AK6" s="86"/>
      <c r="AL6" s="87"/>
      <c r="AM6" s="88"/>
      <c r="AN6" s="89"/>
      <c r="AO6" s="89"/>
      <c r="AP6" s="89"/>
      <c r="AQ6" s="89"/>
      <c r="AR6" s="89"/>
      <c r="AS6" s="90"/>
    </row>
    <row r="7" spans="4:47" s="18" customFormat="1" ht="21.75" customHeight="1" x14ac:dyDescent="0.15">
      <c r="D7" s="18">
        <v>7</v>
      </c>
      <c r="H7" s="129" t="str">
        <f>IF($E9="","",(VLOOKUP($E9,[1]職員ﾃﾞｰﾀ!$B$6:$BG$1000,7)))</f>
        <v xml:space="preserve">薩摩　隼人 </v>
      </c>
      <c r="I7" s="130"/>
      <c r="J7" s="130"/>
      <c r="K7" s="130"/>
      <c r="L7" s="130"/>
      <c r="M7" s="130"/>
      <c r="N7" s="131"/>
      <c r="P7" s="138" t="s">
        <v>28</v>
      </c>
      <c r="Q7" s="139"/>
      <c r="R7" s="140"/>
      <c r="S7" s="94" t="s">
        <v>78</v>
      </c>
      <c r="T7" s="95"/>
      <c r="U7" s="95"/>
      <c r="V7" s="95"/>
      <c r="W7" s="95"/>
      <c r="X7" s="95"/>
      <c r="Y7" s="96"/>
      <c r="Z7" s="138" t="s">
        <v>28</v>
      </c>
      <c r="AA7" s="139"/>
      <c r="AB7" s="140"/>
      <c r="AC7" s="94" t="s">
        <v>81</v>
      </c>
      <c r="AD7" s="95"/>
      <c r="AE7" s="95"/>
      <c r="AF7" s="95"/>
      <c r="AG7" s="95"/>
      <c r="AH7" s="95"/>
      <c r="AI7" s="96"/>
      <c r="AJ7" s="138" t="s">
        <v>28</v>
      </c>
      <c r="AK7" s="139"/>
      <c r="AL7" s="140"/>
      <c r="AM7" s="94"/>
      <c r="AN7" s="95"/>
      <c r="AO7" s="95"/>
      <c r="AP7" s="95"/>
      <c r="AQ7" s="95"/>
      <c r="AR7" s="95"/>
      <c r="AS7" s="96"/>
    </row>
    <row r="8" spans="4:47" s="18" customFormat="1" ht="21.75" customHeight="1" x14ac:dyDescent="0.15">
      <c r="D8" s="18">
        <v>8</v>
      </c>
      <c r="E8" s="121" t="s">
        <v>29</v>
      </c>
      <c r="F8" s="121"/>
      <c r="H8" s="223" t="s">
        <v>88</v>
      </c>
      <c r="I8" s="224"/>
      <c r="J8" s="224"/>
      <c r="K8" s="224"/>
      <c r="L8" s="224"/>
      <c r="M8" s="224"/>
      <c r="N8" s="225"/>
      <c r="P8" s="132" t="s">
        <v>30</v>
      </c>
      <c r="Q8" s="133"/>
      <c r="R8" s="134"/>
      <c r="S8" s="135" t="s">
        <v>77</v>
      </c>
      <c r="T8" s="136"/>
      <c r="U8" s="136"/>
      <c r="V8" s="136"/>
      <c r="W8" s="136"/>
      <c r="X8" s="136"/>
      <c r="Y8" s="137"/>
      <c r="Z8" s="132" t="s">
        <v>30</v>
      </c>
      <c r="AA8" s="133"/>
      <c r="AB8" s="134"/>
      <c r="AC8" s="135" t="s">
        <v>82</v>
      </c>
      <c r="AD8" s="136"/>
      <c r="AE8" s="136"/>
      <c r="AF8" s="136"/>
      <c r="AG8" s="136"/>
      <c r="AH8" s="136"/>
      <c r="AI8" s="137"/>
      <c r="AJ8" s="132" t="s">
        <v>30</v>
      </c>
      <c r="AK8" s="133"/>
      <c r="AL8" s="134"/>
      <c r="AM8" s="135"/>
      <c r="AN8" s="136"/>
      <c r="AO8" s="136"/>
      <c r="AP8" s="136"/>
      <c r="AQ8" s="136"/>
      <c r="AR8" s="136"/>
      <c r="AS8" s="137"/>
    </row>
    <row r="9" spans="4:47" s="18" customFormat="1" ht="21.75" customHeight="1" thickBot="1" x14ac:dyDescent="0.2">
      <c r="D9" s="18">
        <v>9</v>
      </c>
      <c r="E9" s="141">
        <v>50</v>
      </c>
      <c r="F9" s="141"/>
      <c r="H9" s="226">
        <f>IF($E9="","",(VLOOKUP($E9,[1]職員ﾃﾞｰﾀ!$B$6:$BG$1000,12)))</f>
        <v>123456</v>
      </c>
      <c r="I9" s="227"/>
      <c r="J9" s="227"/>
      <c r="K9" s="227"/>
      <c r="L9" s="227"/>
      <c r="M9" s="227"/>
      <c r="N9" s="228"/>
      <c r="P9" s="142" t="s">
        <v>31</v>
      </c>
      <c r="Q9" s="143"/>
      <c r="R9" s="144"/>
      <c r="S9" s="145" t="s">
        <v>79</v>
      </c>
      <c r="T9" s="146"/>
      <c r="U9" s="146"/>
      <c r="V9" s="146"/>
      <c r="W9" s="146"/>
      <c r="X9" s="146"/>
      <c r="Y9" s="147"/>
      <c r="Z9" s="142" t="s">
        <v>31</v>
      </c>
      <c r="AA9" s="143"/>
      <c r="AB9" s="144"/>
      <c r="AC9" s="145" t="s">
        <v>83</v>
      </c>
      <c r="AD9" s="146"/>
      <c r="AE9" s="146"/>
      <c r="AF9" s="146"/>
      <c r="AG9" s="146"/>
      <c r="AH9" s="146"/>
      <c r="AI9" s="147"/>
      <c r="AJ9" s="142" t="s">
        <v>31</v>
      </c>
      <c r="AK9" s="143"/>
      <c r="AL9" s="144"/>
      <c r="AM9" s="145"/>
      <c r="AN9" s="146"/>
      <c r="AO9" s="146"/>
      <c r="AP9" s="146"/>
      <c r="AQ9" s="146"/>
      <c r="AR9" s="146"/>
      <c r="AS9" s="147"/>
    </row>
    <row r="10" spans="4:47" s="18" customFormat="1" x14ac:dyDescent="0.15">
      <c r="D10" s="18">
        <v>10</v>
      </c>
      <c r="AT10" s="20"/>
      <c r="AU10" s="21"/>
    </row>
    <row r="11" spans="4:47" s="18" customFormat="1" ht="9" customHeight="1" x14ac:dyDescent="0.15">
      <c r="AT11" s="20"/>
      <c r="AU11" s="21"/>
    </row>
    <row r="12" spans="4:47" s="18" customFormat="1" ht="9" customHeight="1" thickBot="1" x14ac:dyDescent="0.2">
      <c r="AT12" s="20"/>
      <c r="AU12" s="21"/>
    </row>
    <row r="13" spans="4:47" s="18" customFormat="1" x14ac:dyDescent="0.15">
      <c r="E13" s="148" t="s">
        <v>85</v>
      </c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23"/>
      <c r="AM13" s="24"/>
      <c r="AN13" s="150" t="s">
        <v>32</v>
      </c>
      <c r="AO13" s="151"/>
      <c r="AP13" s="151"/>
      <c r="AQ13" s="151"/>
      <c r="AR13" s="151"/>
      <c r="AS13" s="152"/>
      <c r="AT13" s="25"/>
    </row>
    <row r="14" spans="4:47" s="18" customFormat="1" ht="28.5" customHeight="1" x14ac:dyDescent="0.15"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22"/>
      <c r="AM14" s="22"/>
      <c r="AN14" s="153" t="s">
        <v>33</v>
      </c>
      <c r="AO14" s="154"/>
      <c r="AP14" s="154"/>
      <c r="AQ14" s="154"/>
      <c r="AR14" s="154"/>
      <c r="AS14" s="155"/>
    </row>
    <row r="15" spans="4:47" s="18" customFormat="1" ht="28.5" customHeight="1" x14ac:dyDescent="0.15"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22"/>
      <c r="AM15" s="22"/>
      <c r="AN15" s="153"/>
      <c r="AO15" s="154"/>
      <c r="AP15" s="154"/>
      <c r="AQ15" s="154"/>
      <c r="AR15" s="154"/>
      <c r="AS15" s="155"/>
    </row>
    <row r="16" spans="4:47" s="18" customFormat="1" ht="13.5" customHeight="1" thickBot="1" x14ac:dyDescent="0.2"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49"/>
      <c r="AL16" s="26"/>
      <c r="AM16" s="26"/>
      <c r="AN16" s="156"/>
      <c r="AO16" s="157"/>
      <c r="AP16" s="157"/>
      <c r="AQ16" s="157"/>
      <c r="AR16" s="157"/>
      <c r="AS16" s="158"/>
    </row>
    <row r="17" spans="4:47" s="18" customFormat="1" ht="16.5" customHeight="1" x14ac:dyDescent="0.15">
      <c r="E17" s="97" t="s">
        <v>34</v>
      </c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9"/>
      <c r="S17" s="100" t="s">
        <v>35</v>
      </c>
      <c r="T17" s="101"/>
      <c r="U17" s="101"/>
      <c r="V17" s="101"/>
      <c r="W17" s="101"/>
      <c r="X17" s="102"/>
      <c r="Y17" s="100" t="s">
        <v>36</v>
      </c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2"/>
      <c r="AN17" s="100" t="s">
        <v>37</v>
      </c>
      <c r="AO17" s="101"/>
      <c r="AP17" s="101"/>
      <c r="AQ17" s="101"/>
      <c r="AR17" s="101"/>
      <c r="AS17" s="102"/>
    </row>
    <row r="18" spans="4:47" s="18" customFormat="1" ht="16.5" customHeight="1" x14ac:dyDescent="0.15">
      <c r="E18" s="106" t="s">
        <v>38</v>
      </c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8"/>
      <c r="S18" s="55"/>
      <c r="T18" s="109" t="s">
        <v>39</v>
      </c>
      <c r="U18" s="110"/>
      <c r="V18" s="110"/>
      <c r="W18" s="111"/>
      <c r="X18" s="56"/>
      <c r="Y18" s="103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5"/>
      <c r="AN18" s="103"/>
      <c r="AO18" s="104"/>
      <c r="AP18" s="104"/>
      <c r="AQ18" s="104"/>
      <c r="AR18" s="104"/>
      <c r="AS18" s="105"/>
    </row>
    <row r="19" spans="4:47" s="18" customFormat="1" ht="18.75" customHeight="1" x14ac:dyDescent="0.15">
      <c r="E19" s="112" t="str">
        <f>S9</f>
        <v>ｻﾂﾏ　ﾋﾃﾞﾄ</v>
      </c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4"/>
      <c r="S19" s="242" t="str">
        <f>MID($H9,1,1)</f>
        <v>1</v>
      </c>
      <c r="T19" s="243" t="str">
        <f>MID($H9,2,1)</f>
        <v>2</v>
      </c>
      <c r="U19" s="243" t="str">
        <f>MID($H9,3,1)</f>
        <v>3</v>
      </c>
      <c r="V19" s="243" t="str">
        <f>MID($H9,4,1)</f>
        <v>4</v>
      </c>
      <c r="W19" s="243" t="str">
        <f>MID($H9,5,1)</f>
        <v>5</v>
      </c>
      <c r="X19" s="244" t="str">
        <f>MID($H9,6,1)</f>
        <v>6</v>
      </c>
      <c r="Y19" s="115" t="str">
        <f>基本ｼｰﾄ!F11</f>
        <v>霧島市立溝辺中学校</v>
      </c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7"/>
      <c r="AN19" s="242" t="str">
        <f>MID(基本ｼｰﾄ!$F$23,1,1)</f>
        <v>4</v>
      </c>
      <c r="AO19" s="243" t="str">
        <f>MID(基本ｼｰﾄ!$F$23,2,1)</f>
        <v>4</v>
      </c>
      <c r="AP19" s="243" t="str">
        <f>MID(基本ｼｰﾄ!$F$23,3,1)</f>
        <v>0</v>
      </c>
      <c r="AQ19" s="243" t="str">
        <f>MID(基本ｼｰﾄ!$F$23,4,1)</f>
        <v>7</v>
      </c>
      <c r="AR19" s="243" t="str">
        <f>MID(基本ｼｰﾄ!$F$23,5,1)</f>
        <v>1</v>
      </c>
      <c r="AS19" s="244" t="str">
        <f>MID(基本ｼｰﾄ!$F$23,6,1)</f>
        <v>0</v>
      </c>
    </row>
    <row r="20" spans="4:47" s="18" customFormat="1" ht="27.75" customHeight="1" thickBot="1" x14ac:dyDescent="0.2">
      <c r="E20" s="159" t="str">
        <f>S8</f>
        <v>薩摩　秀人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1"/>
      <c r="S20" s="245"/>
      <c r="T20" s="246"/>
      <c r="U20" s="246"/>
      <c r="V20" s="246"/>
      <c r="W20" s="246"/>
      <c r="X20" s="247"/>
      <c r="Y20" s="118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20"/>
      <c r="AN20" s="245"/>
      <c r="AO20" s="246"/>
      <c r="AP20" s="246"/>
      <c r="AQ20" s="246"/>
      <c r="AR20" s="246"/>
      <c r="AS20" s="247"/>
    </row>
    <row r="21" spans="4:47" s="18" customFormat="1" ht="13.5" customHeight="1" x14ac:dyDescent="0.15">
      <c r="E21" s="162" t="s">
        <v>40</v>
      </c>
      <c r="F21" s="163"/>
      <c r="G21" s="168" t="s">
        <v>41</v>
      </c>
      <c r="H21" s="168"/>
      <c r="I21" s="168"/>
      <c r="J21" s="169"/>
      <c r="K21" s="168" t="s">
        <v>42</v>
      </c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27"/>
      <c r="AO21" s="27"/>
      <c r="AP21" s="27"/>
      <c r="AQ21" s="27"/>
      <c r="AR21" s="27"/>
      <c r="AS21" s="28"/>
    </row>
    <row r="22" spans="4:47" s="18" customFormat="1" ht="13.5" customHeight="1" x14ac:dyDescent="0.15">
      <c r="E22" s="164"/>
      <c r="F22" s="165"/>
      <c r="G22" s="170"/>
      <c r="H22" s="170"/>
      <c r="I22" s="170"/>
      <c r="J22" s="171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29"/>
      <c r="AO22" s="29"/>
      <c r="AP22" s="29"/>
      <c r="AQ22" s="29"/>
      <c r="AR22" s="29"/>
      <c r="AS22" s="30"/>
    </row>
    <row r="23" spans="4:47" s="18" customFormat="1" ht="13.5" customHeight="1" x14ac:dyDescent="0.15">
      <c r="E23" s="164"/>
      <c r="F23" s="165"/>
      <c r="G23" s="170"/>
      <c r="H23" s="170"/>
      <c r="I23" s="170"/>
      <c r="J23" s="171"/>
      <c r="K23" s="174" t="s">
        <v>43</v>
      </c>
      <c r="L23" s="174"/>
      <c r="M23" s="174"/>
      <c r="N23" s="174"/>
      <c r="O23" s="174"/>
      <c r="P23" s="174"/>
      <c r="Q23" s="174"/>
      <c r="R23" s="174"/>
      <c r="S23" s="174"/>
      <c r="T23" s="175"/>
      <c r="U23" s="31"/>
      <c r="V23" s="176" t="s">
        <v>44</v>
      </c>
      <c r="W23" s="176"/>
      <c r="X23" s="176"/>
      <c r="Y23" s="176"/>
      <c r="Z23" s="176"/>
      <c r="AA23" s="176"/>
      <c r="AB23" s="176"/>
      <c r="AC23" s="176"/>
      <c r="AD23" s="176"/>
      <c r="AE23" s="176"/>
      <c r="AF23" s="32"/>
      <c r="AG23" s="31"/>
      <c r="AH23" s="178" t="s">
        <v>45</v>
      </c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33"/>
    </row>
    <row r="24" spans="4:47" s="18" customFormat="1" ht="19.5" customHeight="1" x14ac:dyDescent="0.15">
      <c r="E24" s="164"/>
      <c r="F24" s="165"/>
      <c r="G24" s="172"/>
      <c r="H24" s="172"/>
      <c r="I24" s="172"/>
      <c r="J24" s="173"/>
      <c r="K24" s="107" t="s">
        <v>46</v>
      </c>
      <c r="L24" s="107"/>
      <c r="M24" s="107"/>
      <c r="N24" s="107"/>
      <c r="O24" s="107"/>
      <c r="P24" s="107"/>
      <c r="Q24" s="107"/>
      <c r="R24" s="107"/>
      <c r="S24" s="107"/>
      <c r="T24" s="181"/>
      <c r="U24" s="34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35"/>
      <c r="AG24" s="34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36"/>
    </row>
    <row r="25" spans="4:47" s="18" customFormat="1" ht="14.25" customHeight="1" x14ac:dyDescent="0.15">
      <c r="E25" s="164"/>
      <c r="F25" s="165"/>
      <c r="G25" s="182" t="s">
        <v>47</v>
      </c>
      <c r="H25" s="183"/>
      <c r="I25" s="188" t="s">
        <v>48</v>
      </c>
      <c r="J25" s="189"/>
      <c r="K25" s="37"/>
      <c r="L25" s="192" t="str">
        <f>S7</f>
        <v>ｵｵｽﾐ　ﾋﾃﾞト</v>
      </c>
      <c r="M25" s="192"/>
      <c r="N25" s="192"/>
      <c r="O25" s="192"/>
      <c r="P25" s="192"/>
      <c r="Q25" s="192"/>
      <c r="R25" s="192"/>
      <c r="S25" s="192"/>
      <c r="T25" s="193"/>
      <c r="U25" s="31"/>
      <c r="V25" s="248">
        <f>S5</f>
        <v>26127</v>
      </c>
      <c r="W25" s="248"/>
      <c r="X25" s="248"/>
      <c r="Y25" s="248"/>
      <c r="Z25" s="248"/>
      <c r="AA25" s="248"/>
      <c r="AB25" s="248"/>
      <c r="AC25" s="248"/>
      <c r="AD25" s="248"/>
      <c r="AE25" s="248"/>
      <c r="AF25" s="249"/>
      <c r="AG25" s="194" t="s">
        <v>49</v>
      </c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6"/>
    </row>
    <row r="26" spans="4:47" s="18" customFormat="1" ht="21" customHeight="1" x14ac:dyDescent="0.15">
      <c r="E26" s="164"/>
      <c r="F26" s="165"/>
      <c r="G26" s="184"/>
      <c r="H26" s="185"/>
      <c r="I26" s="259"/>
      <c r="J26" s="260"/>
      <c r="K26" s="261"/>
      <c r="L26" s="262" t="str">
        <f>S6</f>
        <v>大隅　秀人</v>
      </c>
      <c r="M26" s="262"/>
      <c r="N26" s="262"/>
      <c r="O26" s="262"/>
      <c r="P26" s="262"/>
      <c r="Q26" s="262"/>
      <c r="R26" s="262"/>
      <c r="S26" s="262"/>
      <c r="T26" s="263"/>
      <c r="U26" s="264"/>
      <c r="V26" s="265"/>
      <c r="W26" s="265"/>
      <c r="X26" s="265"/>
      <c r="Y26" s="265"/>
      <c r="Z26" s="265"/>
      <c r="AA26" s="265"/>
      <c r="AB26" s="265"/>
      <c r="AC26" s="265"/>
      <c r="AD26" s="265"/>
      <c r="AE26" s="265"/>
      <c r="AF26" s="266"/>
      <c r="AG26" s="197"/>
      <c r="AH26" s="198"/>
      <c r="AI26" s="198"/>
      <c r="AJ26" s="198"/>
      <c r="AK26" s="198"/>
      <c r="AL26" s="198"/>
      <c r="AM26" s="198"/>
      <c r="AN26" s="198"/>
      <c r="AO26" s="198"/>
      <c r="AP26" s="198"/>
      <c r="AQ26" s="198"/>
      <c r="AR26" s="198"/>
      <c r="AS26" s="199"/>
    </row>
    <row r="27" spans="4:47" s="18" customFormat="1" ht="14.25" customHeight="1" x14ac:dyDescent="0.15">
      <c r="E27" s="164"/>
      <c r="F27" s="165"/>
      <c r="G27" s="184"/>
      <c r="H27" s="185"/>
      <c r="I27" s="202" t="s">
        <v>50</v>
      </c>
      <c r="J27" s="203"/>
      <c r="K27" s="256"/>
      <c r="L27" s="257" t="str">
        <f>S9</f>
        <v>ｻﾂﾏ　ﾋﾃﾞﾄ</v>
      </c>
      <c r="M27" s="257"/>
      <c r="N27" s="257"/>
      <c r="O27" s="257"/>
      <c r="P27" s="257"/>
      <c r="Q27" s="257"/>
      <c r="R27" s="257"/>
      <c r="S27" s="257"/>
      <c r="T27" s="258"/>
      <c r="U27" s="39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1"/>
      <c r="AG27" s="204" t="s">
        <v>51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6"/>
    </row>
    <row r="28" spans="4:47" s="18" customFormat="1" ht="21" customHeight="1" x14ac:dyDescent="0.15">
      <c r="E28" s="164"/>
      <c r="F28" s="165"/>
      <c r="G28" s="186"/>
      <c r="H28" s="187"/>
      <c r="I28" s="190"/>
      <c r="J28" s="191"/>
      <c r="K28" s="38"/>
      <c r="L28" s="200" t="str">
        <f>S8</f>
        <v>薩摩　秀人</v>
      </c>
      <c r="M28" s="200"/>
      <c r="N28" s="200"/>
      <c r="O28" s="200"/>
      <c r="P28" s="200"/>
      <c r="Q28" s="200"/>
      <c r="R28" s="200"/>
      <c r="S28" s="200"/>
      <c r="T28" s="201"/>
      <c r="U28" s="34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3"/>
      <c r="AG28" s="207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9"/>
    </row>
    <row r="29" spans="4:47" s="18" customFormat="1" ht="14.25" customHeight="1" x14ac:dyDescent="0.15">
      <c r="D29" s="21"/>
      <c r="E29" s="164"/>
      <c r="F29" s="165"/>
      <c r="G29" s="182" t="s">
        <v>52</v>
      </c>
      <c r="H29" s="183"/>
      <c r="I29" s="188" t="s">
        <v>48</v>
      </c>
      <c r="J29" s="189"/>
      <c r="K29" s="37"/>
      <c r="L29" s="192" t="str">
        <f>AC7</f>
        <v>ｵｵｽﾐ　ﾀｲﾗ</v>
      </c>
      <c r="M29" s="192"/>
      <c r="N29" s="192"/>
      <c r="O29" s="192"/>
      <c r="P29" s="192"/>
      <c r="Q29" s="192"/>
      <c r="R29" s="192"/>
      <c r="S29" s="192"/>
      <c r="T29" s="193"/>
      <c r="U29" s="31"/>
      <c r="V29" s="248">
        <f>AC5</f>
        <v>36477</v>
      </c>
      <c r="W29" s="248"/>
      <c r="X29" s="248"/>
      <c r="Y29" s="248"/>
      <c r="Z29" s="248"/>
      <c r="AA29" s="248"/>
      <c r="AB29" s="248"/>
      <c r="AC29" s="248"/>
      <c r="AD29" s="248"/>
      <c r="AE29" s="248"/>
      <c r="AF29" s="249"/>
      <c r="AG29" s="194" t="s">
        <v>49</v>
      </c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6"/>
      <c r="AT29" s="21"/>
      <c r="AU29" s="21"/>
    </row>
    <row r="30" spans="4:47" s="18" customFormat="1" ht="20.25" customHeight="1" x14ac:dyDescent="0.15">
      <c r="D30" s="21"/>
      <c r="E30" s="164"/>
      <c r="F30" s="165"/>
      <c r="G30" s="184"/>
      <c r="H30" s="185"/>
      <c r="I30" s="259"/>
      <c r="J30" s="260"/>
      <c r="K30" s="261"/>
      <c r="L30" s="262" t="str">
        <f>AC6</f>
        <v>大隅　平</v>
      </c>
      <c r="M30" s="262"/>
      <c r="N30" s="262"/>
      <c r="O30" s="262"/>
      <c r="P30" s="262"/>
      <c r="Q30" s="262"/>
      <c r="R30" s="262"/>
      <c r="S30" s="262"/>
      <c r="T30" s="263"/>
      <c r="U30" s="264"/>
      <c r="V30" s="265"/>
      <c r="W30" s="265"/>
      <c r="X30" s="265"/>
      <c r="Y30" s="265"/>
      <c r="Z30" s="265"/>
      <c r="AA30" s="265"/>
      <c r="AB30" s="265"/>
      <c r="AC30" s="265"/>
      <c r="AD30" s="265"/>
      <c r="AE30" s="265"/>
      <c r="AF30" s="266"/>
      <c r="AG30" s="197"/>
      <c r="AH30" s="198"/>
      <c r="AI30" s="198"/>
      <c r="AJ30" s="198"/>
      <c r="AK30" s="198"/>
      <c r="AL30" s="198"/>
      <c r="AM30" s="198"/>
      <c r="AN30" s="198"/>
      <c r="AO30" s="198"/>
      <c r="AP30" s="198"/>
      <c r="AQ30" s="198"/>
      <c r="AR30" s="198"/>
      <c r="AS30" s="199"/>
      <c r="AT30" s="21"/>
      <c r="AU30" s="21"/>
    </row>
    <row r="31" spans="4:47" s="18" customFormat="1" ht="13.5" customHeight="1" x14ac:dyDescent="0.15">
      <c r="D31" s="21"/>
      <c r="E31" s="164"/>
      <c r="F31" s="165"/>
      <c r="G31" s="184"/>
      <c r="H31" s="185"/>
      <c r="I31" s="202" t="s">
        <v>50</v>
      </c>
      <c r="J31" s="203"/>
      <c r="K31" s="256"/>
      <c r="L31" s="257" t="str">
        <f>AC9</f>
        <v>ｻﾂﾏ　ﾀｲﾗ</v>
      </c>
      <c r="M31" s="257"/>
      <c r="N31" s="257"/>
      <c r="O31" s="257"/>
      <c r="P31" s="257"/>
      <c r="Q31" s="257"/>
      <c r="R31" s="257"/>
      <c r="S31" s="257"/>
      <c r="T31" s="258"/>
      <c r="U31" s="39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1"/>
      <c r="AG31" s="204" t="s">
        <v>51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6"/>
      <c r="AT31" s="21"/>
      <c r="AU31" s="21"/>
    </row>
    <row r="32" spans="4:47" s="18" customFormat="1" ht="20.25" customHeight="1" x14ac:dyDescent="0.15">
      <c r="D32" s="21"/>
      <c r="E32" s="164"/>
      <c r="F32" s="165"/>
      <c r="G32" s="186"/>
      <c r="H32" s="187"/>
      <c r="I32" s="190"/>
      <c r="J32" s="191"/>
      <c r="K32" s="38"/>
      <c r="L32" s="200" t="str">
        <f>AC8</f>
        <v>薩摩　平</v>
      </c>
      <c r="M32" s="200"/>
      <c r="N32" s="200"/>
      <c r="O32" s="200"/>
      <c r="P32" s="200"/>
      <c r="Q32" s="200"/>
      <c r="R32" s="200"/>
      <c r="S32" s="200"/>
      <c r="T32" s="201"/>
      <c r="U32" s="34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3"/>
      <c r="AG32" s="207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9"/>
      <c r="AT32" s="21"/>
      <c r="AU32" s="21"/>
    </row>
    <row r="33" spans="4:47" s="18" customFormat="1" ht="13.5" customHeight="1" x14ac:dyDescent="0.15">
      <c r="D33" s="21"/>
      <c r="E33" s="164"/>
      <c r="F33" s="165"/>
      <c r="G33" s="182" t="s">
        <v>53</v>
      </c>
      <c r="H33" s="183"/>
      <c r="I33" s="188" t="s">
        <v>48</v>
      </c>
      <c r="J33" s="189"/>
      <c r="K33" s="37"/>
      <c r="L33" s="192">
        <f>AM7</f>
        <v>0</v>
      </c>
      <c r="M33" s="192"/>
      <c r="N33" s="192"/>
      <c r="O33" s="192"/>
      <c r="P33" s="192"/>
      <c r="Q33" s="192"/>
      <c r="R33" s="192"/>
      <c r="S33" s="192"/>
      <c r="T33" s="193"/>
      <c r="U33" s="31"/>
      <c r="V33" s="248">
        <f>AM5</f>
        <v>0</v>
      </c>
      <c r="W33" s="248"/>
      <c r="X33" s="248"/>
      <c r="Y33" s="248"/>
      <c r="Z33" s="248"/>
      <c r="AA33" s="248"/>
      <c r="AB33" s="248"/>
      <c r="AC33" s="248"/>
      <c r="AD33" s="248"/>
      <c r="AE33" s="248"/>
      <c r="AF33" s="249"/>
      <c r="AG33" s="194" t="s">
        <v>49</v>
      </c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6"/>
      <c r="AT33" s="21"/>
      <c r="AU33" s="21"/>
    </row>
    <row r="34" spans="4:47" s="18" customFormat="1" ht="20.25" customHeight="1" x14ac:dyDescent="0.15">
      <c r="D34" s="21"/>
      <c r="E34" s="164"/>
      <c r="F34" s="165"/>
      <c r="G34" s="184"/>
      <c r="H34" s="185"/>
      <c r="I34" s="259"/>
      <c r="J34" s="260"/>
      <c r="K34" s="261"/>
      <c r="L34" s="262">
        <f>AM6</f>
        <v>0</v>
      </c>
      <c r="M34" s="262"/>
      <c r="N34" s="262"/>
      <c r="O34" s="262"/>
      <c r="P34" s="262"/>
      <c r="Q34" s="262"/>
      <c r="R34" s="262"/>
      <c r="S34" s="262"/>
      <c r="T34" s="263"/>
      <c r="U34" s="264"/>
      <c r="V34" s="265"/>
      <c r="W34" s="265"/>
      <c r="X34" s="265"/>
      <c r="Y34" s="265"/>
      <c r="Z34" s="265"/>
      <c r="AA34" s="265"/>
      <c r="AB34" s="265"/>
      <c r="AC34" s="265"/>
      <c r="AD34" s="265"/>
      <c r="AE34" s="265"/>
      <c r="AF34" s="266"/>
      <c r="AG34" s="197"/>
      <c r="AH34" s="198"/>
      <c r="AI34" s="198"/>
      <c r="AJ34" s="198"/>
      <c r="AK34" s="198"/>
      <c r="AL34" s="198"/>
      <c r="AM34" s="198"/>
      <c r="AN34" s="198"/>
      <c r="AO34" s="198"/>
      <c r="AP34" s="198"/>
      <c r="AQ34" s="198"/>
      <c r="AR34" s="198"/>
      <c r="AS34" s="199"/>
      <c r="AT34" s="21"/>
      <c r="AU34" s="21"/>
    </row>
    <row r="35" spans="4:47" s="18" customFormat="1" ht="13.5" customHeight="1" x14ac:dyDescent="0.15">
      <c r="D35" s="21"/>
      <c r="E35" s="164"/>
      <c r="F35" s="165"/>
      <c r="G35" s="184"/>
      <c r="H35" s="185"/>
      <c r="I35" s="202" t="s">
        <v>50</v>
      </c>
      <c r="J35" s="203"/>
      <c r="K35" s="256"/>
      <c r="L35" s="257">
        <f>AM9</f>
        <v>0</v>
      </c>
      <c r="M35" s="257"/>
      <c r="N35" s="257"/>
      <c r="O35" s="257"/>
      <c r="P35" s="257"/>
      <c r="Q35" s="257"/>
      <c r="R35" s="257"/>
      <c r="S35" s="257"/>
      <c r="T35" s="258"/>
      <c r="U35" s="39"/>
      <c r="V35" s="250"/>
      <c r="W35" s="250"/>
      <c r="X35" s="250"/>
      <c r="Y35" s="250"/>
      <c r="Z35" s="250"/>
      <c r="AA35" s="250"/>
      <c r="AB35" s="250"/>
      <c r="AC35" s="250"/>
      <c r="AD35" s="250"/>
      <c r="AE35" s="250"/>
      <c r="AF35" s="251"/>
      <c r="AG35" s="204" t="s">
        <v>51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6"/>
      <c r="AT35" s="21"/>
      <c r="AU35" s="21"/>
    </row>
    <row r="36" spans="4:47" s="18" customFormat="1" ht="20.25" customHeight="1" thickBot="1" x14ac:dyDescent="0.2">
      <c r="D36" s="21"/>
      <c r="E36" s="164"/>
      <c r="F36" s="165"/>
      <c r="G36" s="184"/>
      <c r="H36" s="185"/>
      <c r="I36" s="202"/>
      <c r="J36" s="203"/>
      <c r="K36" s="40"/>
      <c r="L36" s="213">
        <f>AM8</f>
        <v>0</v>
      </c>
      <c r="M36" s="213"/>
      <c r="N36" s="213"/>
      <c r="O36" s="213"/>
      <c r="P36" s="213"/>
      <c r="Q36" s="213"/>
      <c r="R36" s="213"/>
      <c r="S36" s="213"/>
      <c r="T36" s="214"/>
      <c r="U36" s="39"/>
      <c r="V36" s="254"/>
      <c r="W36" s="254"/>
      <c r="X36" s="254"/>
      <c r="Y36" s="254"/>
      <c r="Z36" s="254"/>
      <c r="AA36" s="254"/>
      <c r="AB36" s="254"/>
      <c r="AC36" s="254"/>
      <c r="AD36" s="254"/>
      <c r="AE36" s="254"/>
      <c r="AF36" s="255"/>
      <c r="AG36" s="210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2"/>
      <c r="AT36" s="21"/>
      <c r="AU36" s="21"/>
    </row>
    <row r="37" spans="4:47" s="18" customFormat="1" x14ac:dyDescent="0.15">
      <c r="D37" s="21"/>
      <c r="E37" s="164"/>
      <c r="F37" s="165"/>
      <c r="G37" s="234" t="s">
        <v>54</v>
      </c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6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2"/>
      <c r="AT37" s="21"/>
      <c r="AU37" s="21"/>
    </row>
    <row r="38" spans="4:47" s="18" customFormat="1" x14ac:dyDescent="0.15">
      <c r="D38" s="21"/>
      <c r="E38" s="164"/>
      <c r="F38" s="165"/>
      <c r="G38" s="43"/>
      <c r="H38" s="237" t="s">
        <v>84</v>
      </c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8"/>
      <c r="AT38" s="21"/>
      <c r="AU38" s="21"/>
    </row>
    <row r="39" spans="4:47" s="18" customFormat="1" x14ac:dyDescent="0.15">
      <c r="D39" s="21"/>
      <c r="E39" s="164"/>
      <c r="F39" s="165"/>
      <c r="G39" s="43"/>
      <c r="H39" s="237"/>
      <c r="I39" s="237"/>
      <c r="J39" s="23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8"/>
      <c r="AT39" s="21"/>
      <c r="AU39" s="21"/>
    </row>
    <row r="40" spans="4:47" s="18" customFormat="1" x14ac:dyDescent="0.15">
      <c r="D40" s="21"/>
      <c r="E40" s="164"/>
      <c r="F40" s="165"/>
      <c r="G40" s="43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8"/>
      <c r="AT40" s="21"/>
      <c r="AU40" s="21"/>
    </row>
    <row r="41" spans="4:47" s="18" customFormat="1" ht="14.25" thickBot="1" x14ac:dyDescent="0.2">
      <c r="D41" s="21"/>
      <c r="E41" s="166"/>
      <c r="F41" s="167"/>
      <c r="G41" s="44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39"/>
      <c r="T41" s="239"/>
      <c r="U41" s="239"/>
      <c r="V41" s="239"/>
      <c r="W41" s="239"/>
      <c r="X41" s="239"/>
      <c r="Y41" s="239"/>
      <c r="Z41" s="239"/>
      <c r="AA41" s="239"/>
      <c r="AB41" s="239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9"/>
      <c r="AN41" s="239"/>
      <c r="AO41" s="239"/>
      <c r="AP41" s="239"/>
      <c r="AQ41" s="239"/>
      <c r="AR41" s="239"/>
      <c r="AS41" s="240"/>
      <c r="AT41" s="21"/>
      <c r="AU41" s="21"/>
    </row>
    <row r="42" spans="4:47" s="18" customFormat="1" ht="5.25" customHeight="1" x14ac:dyDescent="0.15">
      <c r="E42" s="45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2"/>
    </row>
    <row r="43" spans="4:47" s="18" customFormat="1" ht="17.25" x14ac:dyDescent="0.15">
      <c r="E43" s="43"/>
      <c r="F43" s="217" t="s">
        <v>55</v>
      </c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41"/>
    </row>
    <row r="44" spans="4:47" s="18" customFormat="1" ht="17.25" x14ac:dyDescent="0.15">
      <c r="E44" s="43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47"/>
    </row>
    <row r="45" spans="4:47" s="18" customFormat="1" ht="17.25" x14ac:dyDescent="0.15">
      <c r="E45" s="43"/>
      <c r="F45" s="46"/>
      <c r="G45" s="46"/>
      <c r="H45" s="46"/>
      <c r="I45" s="217" t="str">
        <f>基本ｼｰﾄ!I19&amp;"長　殿"</f>
        <v>公立学校共済組合　鹿児島支部長　殿</v>
      </c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47"/>
    </row>
    <row r="46" spans="4:47" s="18" customFormat="1" x14ac:dyDescent="0.15">
      <c r="E46" s="43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47"/>
    </row>
    <row r="47" spans="4:47" s="18" customFormat="1" ht="17.25" x14ac:dyDescent="0.15">
      <c r="E47" s="43"/>
      <c r="F47" s="21"/>
      <c r="G47" s="21"/>
      <c r="H47" s="21"/>
      <c r="I47" s="21"/>
      <c r="J47" s="215" t="s">
        <v>89</v>
      </c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AB47" s="21"/>
      <c r="AC47" s="21"/>
      <c r="AD47" s="84" t="s">
        <v>56</v>
      </c>
      <c r="AE47" s="84"/>
      <c r="AF47" s="232" t="str">
        <f>IF(E9="","",(VLOOKUP(E9,[1]職員ﾃﾞｰﾀ!$B$6:$BG$106,13)))</f>
        <v>899-0101</v>
      </c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2"/>
      <c r="AS47" s="47"/>
    </row>
    <row r="48" spans="4:47" s="18" customFormat="1" ht="17.25" x14ac:dyDescent="0.15">
      <c r="E48" s="43"/>
      <c r="F48" s="21"/>
      <c r="G48" s="21"/>
      <c r="H48" s="21"/>
      <c r="I48" s="21"/>
      <c r="U48" s="21"/>
      <c r="V48" s="21"/>
      <c r="W48" s="21"/>
      <c r="X48" s="21"/>
      <c r="Y48" s="21"/>
      <c r="Z48" s="233" t="s">
        <v>57</v>
      </c>
      <c r="AA48" s="220"/>
      <c r="AB48" s="220"/>
      <c r="AC48" s="220"/>
      <c r="AD48" s="21"/>
      <c r="AE48" s="21"/>
      <c r="AF48" s="46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47"/>
    </row>
    <row r="49" spans="5:45" s="18" customFormat="1" ht="17.25" x14ac:dyDescent="0.15">
      <c r="E49" s="43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20"/>
      <c r="AA49" s="220"/>
      <c r="AB49" s="220"/>
      <c r="AC49" s="220"/>
      <c r="AD49" s="220" t="s">
        <v>58</v>
      </c>
      <c r="AE49" s="220"/>
      <c r="AF49" s="232" t="str">
        <f>IF(E9="","",(VLOOKUP($E9,[1]職員ﾃﾞｰﾀ!$B$6:$BG$106,9)))&amp;IF($E9="","",(VLOOKUP($E9,[1]職員ﾃﾞｰﾀ!$B$6:$BG$106,10)))</f>
        <v>鹿児島市天文館1丁目　2-3</v>
      </c>
      <c r="AG49" s="232"/>
      <c r="AH49" s="232"/>
      <c r="AI49" s="232"/>
      <c r="AJ49" s="232"/>
      <c r="AK49" s="232"/>
      <c r="AL49" s="232"/>
      <c r="AM49" s="232"/>
      <c r="AN49" s="232"/>
      <c r="AO49" s="232"/>
      <c r="AP49" s="232"/>
      <c r="AQ49" s="232"/>
      <c r="AR49" s="232"/>
      <c r="AS49" s="47"/>
    </row>
    <row r="50" spans="5:45" s="18" customFormat="1" ht="17.25" x14ac:dyDescent="0.15">
      <c r="E50" s="43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20"/>
      <c r="AA50" s="220"/>
      <c r="AB50" s="220"/>
      <c r="AC50" s="220"/>
      <c r="AD50" s="21"/>
      <c r="AE50" s="21"/>
      <c r="AF50" s="46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47"/>
    </row>
    <row r="51" spans="5:45" s="18" customFormat="1" ht="17.25" x14ac:dyDescent="0.15">
      <c r="E51" s="43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20"/>
      <c r="AA51" s="220"/>
      <c r="AB51" s="220"/>
      <c r="AC51" s="220"/>
      <c r="AD51" s="220" t="s">
        <v>59</v>
      </c>
      <c r="AE51" s="220"/>
      <c r="AF51" s="232" t="str">
        <f>H7</f>
        <v xml:space="preserve">薩摩　隼人 </v>
      </c>
      <c r="AG51" s="232"/>
      <c r="AH51" s="232"/>
      <c r="AI51" s="232"/>
      <c r="AJ51" s="232"/>
      <c r="AK51" s="232"/>
      <c r="AL51" s="232"/>
      <c r="AM51" s="232"/>
      <c r="AN51" s="232"/>
      <c r="AO51" s="232"/>
      <c r="AP51" s="232"/>
      <c r="AQ51" s="21"/>
      <c r="AR51" s="21" t="s">
        <v>60</v>
      </c>
      <c r="AS51" s="47"/>
    </row>
    <row r="52" spans="5:45" s="18" customFormat="1" ht="14.25" customHeight="1" x14ac:dyDescent="0.15">
      <c r="E52" s="43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84" t="s">
        <v>61</v>
      </c>
      <c r="AA52" s="84"/>
      <c r="AB52" s="84"/>
      <c r="AC52" s="84"/>
      <c r="AD52" s="84"/>
      <c r="AE52" s="84"/>
      <c r="AF52" s="220" t="s">
        <v>62</v>
      </c>
      <c r="AG52" s="184" t="str">
        <f>IF(E9="","",(VLOOKUP(E9,[1]職員ﾃﾞｰﾀ!$B$6:$BG$106,14)))&amp;"-"&amp;IF(E9="","",(VLOOKUP(E9,[1]職員ﾃﾞｰﾀ!$B$6:$BG$106,15)))&amp;"-"&amp;IF(E9="","",(VLOOKUP(E9,[1]職員ﾃﾞｰﾀ!$B$6:$BG$106,16)))</f>
        <v>099-207-0008</v>
      </c>
      <c r="AH52" s="184"/>
      <c r="AI52" s="184"/>
      <c r="AJ52" s="184"/>
      <c r="AK52" s="184"/>
      <c r="AL52" s="184"/>
      <c r="AM52" s="184"/>
      <c r="AN52" s="184"/>
      <c r="AO52" s="184"/>
      <c r="AP52" s="184" t="s">
        <v>63</v>
      </c>
      <c r="AQ52" s="46"/>
      <c r="AR52" s="46"/>
      <c r="AS52" s="48"/>
    </row>
    <row r="53" spans="5:45" s="18" customFormat="1" ht="13.5" customHeight="1" thickBot="1" x14ac:dyDescent="0.2">
      <c r="E53" s="44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229"/>
      <c r="AA53" s="229"/>
      <c r="AB53" s="229"/>
      <c r="AC53" s="229"/>
      <c r="AD53" s="229"/>
      <c r="AE53" s="229"/>
      <c r="AF53" s="230"/>
      <c r="AG53" s="231"/>
      <c r="AH53" s="231"/>
      <c r="AI53" s="231"/>
      <c r="AJ53" s="231"/>
      <c r="AK53" s="231"/>
      <c r="AL53" s="231"/>
      <c r="AM53" s="231"/>
      <c r="AN53" s="231"/>
      <c r="AO53" s="231"/>
      <c r="AP53" s="231"/>
      <c r="AQ53" s="50"/>
      <c r="AR53" s="50"/>
      <c r="AS53" s="51"/>
    </row>
    <row r="54" spans="5:45" s="18" customFormat="1" ht="9" customHeight="1" x14ac:dyDescent="0.15">
      <c r="E54" s="45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2"/>
    </row>
    <row r="55" spans="5:45" s="18" customFormat="1" ht="17.25" x14ac:dyDescent="0.15">
      <c r="E55" s="43"/>
      <c r="F55" s="217" t="s">
        <v>64</v>
      </c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47"/>
    </row>
    <row r="56" spans="5:45" s="18" customFormat="1" ht="17.25" x14ac:dyDescent="0.15">
      <c r="E56" s="43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47"/>
    </row>
    <row r="57" spans="5:45" s="18" customFormat="1" ht="17.25" x14ac:dyDescent="0.15">
      <c r="E57" s="43"/>
      <c r="F57" s="46"/>
      <c r="G57" s="46"/>
      <c r="H57" s="46"/>
      <c r="I57" s="46"/>
      <c r="J57" s="215" t="s">
        <v>89</v>
      </c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47"/>
    </row>
    <row r="58" spans="5:45" s="18" customFormat="1" ht="17.25" x14ac:dyDescent="0.15">
      <c r="E58" s="43"/>
      <c r="F58" s="21"/>
      <c r="G58" s="21"/>
      <c r="H58" s="21"/>
      <c r="I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 t="s">
        <v>65</v>
      </c>
      <c r="AF58" s="216" t="str">
        <f>基本ｼｰﾄ!F24</f>
        <v>899-6401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47"/>
    </row>
    <row r="59" spans="5:45" s="18" customFormat="1" ht="17.25" x14ac:dyDescent="0.15">
      <c r="E59" s="43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122" t="s">
        <v>66</v>
      </c>
      <c r="Y59" s="122"/>
      <c r="Z59" s="122"/>
      <c r="AA59" s="122"/>
      <c r="AB59" s="122"/>
      <c r="AC59" s="122"/>
      <c r="AD59" s="122"/>
      <c r="AE59" s="21"/>
      <c r="AF59" s="216" t="str">
        <f>基本ｼｰﾄ!F14</f>
        <v>霧島市溝辺町有川166</v>
      </c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47"/>
    </row>
    <row r="60" spans="5:45" s="18" customFormat="1" x14ac:dyDescent="0.15">
      <c r="E60" s="43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47"/>
    </row>
    <row r="61" spans="5:45" s="18" customFormat="1" ht="17.25" x14ac:dyDescent="0.15">
      <c r="E61" s="43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122" t="s">
        <v>67</v>
      </c>
      <c r="AD61" s="122"/>
      <c r="AE61" s="217" t="s">
        <v>68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47"/>
    </row>
    <row r="62" spans="5:45" s="18" customFormat="1" ht="9" customHeight="1" x14ac:dyDescent="0.15">
      <c r="E62" s="43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19"/>
      <c r="AD62" s="19"/>
      <c r="AE62" s="46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47"/>
    </row>
    <row r="63" spans="5:45" s="18" customFormat="1" ht="17.25" x14ac:dyDescent="0.15">
      <c r="E63" s="43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122" t="s">
        <v>69</v>
      </c>
      <c r="Y63" s="122"/>
      <c r="Z63" s="122"/>
      <c r="AA63" s="122"/>
      <c r="AB63" s="122"/>
      <c r="AC63" s="122" t="s">
        <v>59</v>
      </c>
      <c r="AD63" s="122"/>
      <c r="AE63" s="217" t="str">
        <f>基本ｼｰﾄ!F15</f>
        <v>米森　孝代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"/>
      <c r="AQ63" s="52" t="s">
        <v>70</v>
      </c>
      <c r="AR63" s="21"/>
      <c r="AS63" s="47"/>
    </row>
    <row r="64" spans="5:45" s="18" customFormat="1" x14ac:dyDescent="0.15">
      <c r="E64" s="43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47"/>
    </row>
    <row r="65" spans="5:100" s="18" customFormat="1" ht="17.25" x14ac:dyDescent="0.15">
      <c r="E65" s="43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20" t="s">
        <v>71</v>
      </c>
      <c r="AC65" s="220"/>
      <c r="AD65" s="220"/>
      <c r="AE65" s="220"/>
      <c r="AF65" s="220"/>
      <c r="AG65" s="216" t="str">
        <f>基本ｼｰﾄ!F25</f>
        <v>0995-59-2006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" t="s">
        <v>63</v>
      </c>
      <c r="AR65" s="21"/>
      <c r="AS65" s="47"/>
    </row>
    <row r="66" spans="5:100" s="18" customFormat="1" ht="8.25" customHeight="1" x14ac:dyDescent="0.15">
      <c r="E66" s="43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47"/>
    </row>
    <row r="67" spans="5:100" s="18" customFormat="1" ht="8.25" customHeight="1" thickBot="1" x14ac:dyDescent="0.2">
      <c r="E67" s="44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53"/>
    </row>
    <row r="68" spans="5:100" s="18" customFormat="1" ht="20.25" customHeight="1" x14ac:dyDescent="0.15">
      <c r="E68" s="221" t="s">
        <v>72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21"/>
      <c r="AH68" s="221"/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</row>
    <row r="69" spans="5:100" s="18" customFormat="1" ht="20.25" customHeight="1" x14ac:dyDescent="0.15">
      <c r="E69" s="222" t="s">
        <v>73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2"/>
      <c r="AD69" s="222"/>
      <c r="AE69" s="222"/>
      <c r="AF69" s="222"/>
      <c r="AG69" s="222"/>
      <c r="AH69" s="222"/>
      <c r="AI69" s="222"/>
      <c r="AJ69" s="222"/>
      <c r="AK69" s="222"/>
      <c r="AL69" s="222"/>
      <c r="AM69" s="222"/>
      <c r="AN69" s="222"/>
      <c r="AO69" s="222"/>
      <c r="AP69" s="222"/>
      <c r="AQ69" s="222"/>
      <c r="AR69" s="222"/>
      <c r="AS69" s="222"/>
      <c r="CN69" s="54"/>
      <c r="CO69" s="54"/>
      <c r="CP69" s="54"/>
      <c r="CQ69" s="54"/>
      <c r="CR69" s="54"/>
      <c r="CS69" s="54"/>
      <c r="CT69" s="54"/>
      <c r="CU69" s="54"/>
      <c r="CV69" s="54"/>
    </row>
    <row r="70" spans="5:100" s="18" customFormat="1" ht="20.25" customHeight="1" x14ac:dyDescent="0.15">
      <c r="E70" s="218" t="s">
        <v>75</v>
      </c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/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CN70" s="54"/>
      <c r="CO70" s="54"/>
      <c r="CP70" s="54"/>
      <c r="CQ70" s="54"/>
      <c r="CR70" s="54"/>
      <c r="CS70" s="54"/>
      <c r="CT70" s="54"/>
      <c r="CU70" s="54"/>
      <c r="CV70" s="54"/>
    </row>
    <row r="71" spans="5:100" s="18" customFormat="1" x14ac:dyDescent="0.15">
      <c r="E71" s="218"/>
      <c r="F71" s="218"/>
      <c r="G71" s="218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/>
      <c r="AH71" s="218"/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CN71" s="54"/>
      <c r="CO71" s="54"/>
      <c r="CP71" s="54"/>
      <c r="CQ71" s="54"/>
      <c r="CR71" s="54"/>
      <c r="CS71" s="54"/>
      <c r="CT71" s="54"/>
      <c r="CU71" s="54"/>
      <c r="CV71" s="54"/>
    </row>
    <row r="72" spans="5:100" s="18" customFormat="1" x14ac:dyDescent="0.15">
      <c r="AG72" s="219" t="s">
        <v>90</v>
      </c>
      <c r="AH72" s="219"/>
      <c r="AI72" s="219"/>
      <c r="AJ72" s="219"/>
      <c r="AK72" s="219"/>
      <c r="AL72" s="220" t="s">
        <v>74</v>
      </c>
      <c r="AM72" s="220"/>
      <c r="AN72" s="220"/>
      <c r="AO72" s="220"/>
      <c r="AP72" s="220"/>
      <c r="AQ72" s="220"/>
      <c r="AR72" s="220"/>
      <c r="AS72" s="220"/>
      <c r="CN72" s="54"/>
      <c r="CO72" s="54"/>
      <c r="CP72" s="54"/>
      <c r="CQ72" s="54"/>
      <c r="CR72" s="54"/>
      <c r="CS72" s="54"/>
      <c r="CT72" s="54"/>
      <c r="CU72" s="54"/>
      <c r="CV72" s="54"/>
    </row>
  </sheetData>
  <mergeCells count="139">
    <mergeCell ref="H4:N4"/>
    <mergeCell ref="H8:N8"/>
    <mergeCell ref="Z52:AE53"/>
    <mergeCell ref="AF52:AF53"/>
    <mergeCell ref="AG52:AO53"/>
    <mergeCell ref="AP52:AP53"/>
    <mergeCell ref="F55:AR55"/>
    <mergeCell ref="J47:T47"/>
    <mergeCell ref="AF47:AR47"/>
    <mergeCell ref="Z48:AC51"/>
    <mergeCell ref="AD49:AE49"/>
    <mergeCell ref="AF49:AR49"/>
    <mergeCell ref="AD51:AE51"/>
    <mergeCell ref="AF51:AP51"/>
    <mergeCell ref="L31:T31"/>
    <mergeCell ref="AG31:AS32"/>
    <mergeCell ref="L32:T32"/>
    <mergeCell ref="I45:AA45"/>
    <mergeCell ref="G37:T37"/>
    <mergeCell ref="H38:AS41"/>
    <mergeCell ref="F43:AS43"/>
    <mergeCell ref="G29:H32"/>
    <mergeCell ref="V25:AF26"/>
    <mergeCell ref="V27:AF28"/>
    <mergeCell ref="J57:T57"/>
    <mergeCell ref="AF58:AR58"/>
    <mergeCell ref="X59:AD59"/>
    <mergeCell ref="AF59:AR59"/>
    <mergeCell ref="E70:AS71"/>
    <mergeCell ref="AG72:AK72"/>
    <mergeCell ref="AC61:AD61"/>
    <mergeCell ref="AE61:AR61"/>
    <mergeCell ref="X63:AB63"/>
    <mergeCell ref="AC63:AD63"/>
    <mergeCell ref="AE63:AO63"/>
    <mergeCell ref="AB65:AF65"/>
    <mergeCell ref="AG65:AP65"/>
    <mergeCell ref="E68:AS68"/>
    <mergeCell ref="E69:AS69"/>
    <mergeCell ref="AL72:AS72"/>
    <mergeCell ref="I29:J30"/>
    <mergeCell ref="L29:T29"/>
    <mergeCell ref="AG29:AS30"/>
    <mergeCell ref="L30:T30"/>
    <mergeCell ref="I31:J32"/>
    <mergeCell ref="G33:H36"/>
    <mergeCell ref="I33:J34"/>
    <mergeCell ref="L33:T33"/>
    <mergeCell ref="AG33:AS34"/>
    <mergeCell ref="L34:T34"/>
    <mergeCell ref="I35:J36"/>
    <mergeCell ref="L35:T35"/>
    <mergeCell ref="AG35:AS36"/>
    <mergeCell ref="L36:T36"/>
    <mergeCell ref="V29:AF30"/>
    <mergeCell ref="V31:AF32"/>
    <mergeCell ref="V33:AF34"/>
    <mergeCell ref="V35:AF36"/>
    <mergeCell ref="AN19:AN20"/>
    <mergeCell ref="AO19:AO20"/>
    <mergeCell ref="AP19:AP20"/>
    <mergeCell ref="AQ19:AQ20"/>
    <mergeCell ref="AR19:AR20"/>
    <mergeCell ref="AS19:AS20"/>
    <mergeCell ref="E20:R20"/>
    <mergeCell ref="E21:F41"/>
    <mergeCell ref="G21:J24"/>
    <mergeCell ref="K21:AM22"/>
    <mergeCell ref="K23:T23"/>
    <mergeCell ref="V23:AE24"/>
    <mergeCell ref="AH23:AR24"/>
    <mergeCell ref="K24:T24"/>
    <mergeCell ref="G25:H28"/>
    <mergeCell ref="I25:J26"/>
    <mergeCell ref="L25:T25"/>
    <mergeCell ref="AG25:AS26"/>
    <mergeCell ref="L26:T26"/>
    <mergeCell ref="I27:J28"/>
    <mergeCell ref="L27:T27"/>
    <mergeCell ref="AG27:AS28"/>
    <mergeCell ref="L28:T28"/>
    <mergeCell ref="E9:F9"/>
    <mergeCell ref="P9:R9"/>
    <mergeCell ref="S9:Y9"/>
    <mergeCell ref="Z9:AB9"/>
    <mergeCell ref="AC9:AI9"/>
    <mergeCell ref="AJ9:AL9"/>
    <mergeCell ref="AM9:AS9"/>
    <mergeCell ref="E13:AK16"/>
    <mergeCell ref="AN13:AS13"/>
    <mergeCell ref="AN14:AS16"/>
    <mergeCell ref="H9:N9"/>
    <mergeCell ref="H7:N7"/>
    <mergeCell ref="P8:R8"/>
    <mergeCell ref="S8:Y8"/>
    <mergeCell ref="Z8:AB8"/>
    <mergeCell ref="AC8:AI8"/>
    <mergeCell ref="AJ8:AL8"/>
    <mergeCell ref="AM8:AS8"/>
    <mergeCell ref="H5:N5"/>
    <mergeCell ref="P7:R7"/>
    <mergeCell ref="S7:Y7"/>
    <mergeCell ref="Z7:AB7"/>
    <mergeCell ref="AC7:AI7"/>
    <mergeCell ref="AJ7:AL7"/>
    <mergeCell ref="H6:N6"/>
    <mergeCell ref="P3:AS3"/>
    <mergeCell ref="P4:Y4"/>
    <mergeCell ref="Z4:AI4"/>
    <mergeCell ref="AJ4:AS4"/>
    <mergeCell ref="P5:R5"/>
    <mergeCell ref="S5:Y5"/>
    <mergeCell ref="Z5:AB5"/>
    <mergeCell ref="AC5:AI5"/>
    <mergeCell ref="AJ5:AL5"/>
    <mergeCell ref="AD47:AE47"/>
    <mergeCell ref="P6:R6"/>
    <mergeCell ref="S6:Y6"/>
    <mergeCell ref="Z6:AB6"/>
    <mergeCell ref="AC6:AI6"/>
    <mergeCell ref="AJ6:AL6"/>
    <mergeCell ref="AM5:AS5"/>
    <mergeCell ref="AM6:AS6"/>
    <mergeCell ref="AM7:AS7"/>
    <mergeCell ref="E17:R17"/>
    <mergeCell ref="S17:X17"/>
    <mergeCell ref="Y17:AM18"/>
    <mergeCell ref="AN17:AS18"/>
    <mergeCell ref="E18:R18"/>
    <mergeCell ref="T18:W18"/>
    <mergeCell ref="E19:R19"/>
    <mergeCell ref="S19:S20"/>
    <mergeCell ref="T19:T20"/>
    <mergeCell ref="U19:U20"/>
    <mergeCell ref="V19:V20"/>
    <mergeCell ref="W19:W20"/>
    <mergeCell ref="X19:X20"/>
    <mergeCell ref="Y19:AM20"/>
    <mergeCell ref="E8:F8"/>
  </mergeCells>
  <phoneticPr fontId="13"/>
  <pageMargins left="0.59055118110236227" right="0.59055118110236227" top="0.59055118110236227" bottom="0.59055118110236227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NO9</vt:lpstr>
      <vt:lpstr>'NO9'!Print_Area</vt:lpstr>
      <vt:lpstr>変更申告書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2016-09-15T01:18:04Z</cp:lastPrinted>
  <dcterms:created xsi:type="dcterms:W3CDTF">2010-09-12T22:33:56Z</dcterms:created>
  <dcterms:modified xsi:type="dcterms:W3CDTF">2021-06-14T03:37:27Z</dcterms:modified>
</cp:coreProperties>
</file>