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事務職員用\WIN7学校事務統括ｼｽﾃﾑ　VerⅡVol1\WIN7ｻﾝﾌﾟﾙ学校事務統括ｼｽﾃﾑⅡ\新共済組合\6 日本年金機構\"/>
    </mc:Choice>
  </mc:AlternateContent>
  <xr:revisionPtr revIDLastSave="0" documentId="8_{C2FE5D67-7896-4DFC-BB45-1C3250D78A39}" xr6:coauthVersionLast="36" xr6:coauthVersionMax="36" xr10:uidLastSave="{00000000-0000-0000-0000-000000000000}"/>
  <bookViews>
    <workbookView xWindow="0" yWindow="0" windowWidth="19200" windowHeight="11295" activeTab="1" xr2:uid="{00000000-000D-0000-FFFF-FFFF00000000}"/>
  </bookViews>
  <sheets>
    <sheet name="基本ｼｰﾄ" sheetId="1" r:id="rId1"/>
    <sheet name="住所変更届" sheetId="12" r:id="rId2"/>
  </sheets>
  <externalReferences>
    <externalReference r:id="rId3"/>
  </externalReferences>
  <definedNames>
    <definedName name="_xlnm.Print_Area" localSheetId="1">住所変更届!$A$15:$CE$53</definedName>
    <definedName name="転出届書">#REF!</definedName>
  </definedNames>
  <calcPr calcId="191029"/>
</workbook>
</file>

<file path=xl/calcChain.xml><?xml version="1.0" encoding="utf-8"?>
<calcChain xmlns="http://schemas.openxmlformats.org/spreadsheetml/2006/main">
  <c r="T8" i="12" l="1"/>
  <c r="M8" i="12"/>
  <c r="T4" i="12"/>
  <c r="T3" i="12"/>
  <c r="T2" i="12"/>
  <c r="M3" i="12"/>
  <c r="M2" i="12"/>
  <c r="AB1" i="12"/>
  <c r="F30" i="1"/>
  <c r="F29" i="1"/>
  <c r="F28" i="1"/>
  <c r="F27" i="1"/>
  <c r="F26" i="1"/>
  <c r="F25" i="1"/>
  <c r="L24" i="1"/>
  <c r="K24" i="1"/>
  <c r="I24" i="1"/>
  <c r="F24" i="1"/>
  <c r="L23" i="1"/>
  <c r="K23" i="1"/>
  <c r="J23" i="1"/>
  <c r="I23" i="1"/>
  <c r="F23" i="1"/>
  <c r="L22" i="1"/>
  <c r="K22" i="1"/>
  <c r="J22" i="1"/>
  <c r="I22" i="1"/>
  <c r="F22" i="1"/>
  <c r="L21" i="1"/>
  <c r="K21" i="1"/>
  <c r="J21" i="1"/>
  <c r="I21" i="1"/>
  <c r="F21" i="1"/>
  <c r="K20" i="1"/>
  <c r="F20" i="1"/>
  <c r="L19" i="1"/>
  <c r="K19" i="1"/>
  <c r="I19" i="1"/>
  <c r="F19" i="1"/>
  <c r="F18" i="1"/>
  <c r="F17" i="1"/>
  <c r="F16" i="1"/>
  <c r="J15" i="1"/>
  <c r="I15" i="1"/>
  <c r="F15" i="1"/>
  <c r="I14" i="1"/>
  <c r="F14" i="1"/>
  <c r="F13" i="1"/>
  <c r="J12" i="1"/>
  <c r="I12" i="1"/>
  <c r="F12" i="1"/>
  <c r="K11" i="1"/>
  <c r="I11" i="1"/>
  <c r="F11" i="1"/>
  <c r="I10" i="1"/>
  <c r="J9" i="1"/>
  <c r="F9" i="1"/>
  <c r="E9" i="1"/>
  <c r="J8" i="1"/>
  <c r="D8" i="1"/>
  <c r="J7" i="1"/>
  <c r="D7" i="1"/>
  <c r="D6" i="1"/>
  <c r="D5" i="1"/>
  <c r="BJ50" i="12" l="1"/>
  <c r="AP39" i="12"/>
  <c r="Z41" i="12"/>
  <c r="N41" i="12"/>
  <c r="AF39" i="12"/>
  <c r="T38" i="12"/>
  <c r="R38" i="12"/>
  <c r="P38" i="12"/>
  <c r="N38" i="12"/>
  <c r="L38" i="12"/>
  <c r="J38" i="12"/>
  <c r="H38" i="12"/>
  <c r="BA34" i="12"/>
  <c r="AQ35" i="12"/>
  <c r="AO35" i="12"/>
  <c r="AM35" i="12"/>
  <c r="AK35" i="12"/>
  <c r="AI35" i="12"/>
  <c r="AG35" i="12"/>
  <c r="W35" i="12"/>
  <c r="U35" i="12"/>
  <c r="S35" i="12"/>
  <c r="Q35" i="12"/>
  <c r="O35" i="12"/>
  <c r="M35" i="12"/>
  <c r="K35" i="12"/>
  <c r="I35" i="12"/>
  <c r="G35" i="12"/>
  <c r="E35" i="12"/>
  <c r="V21" i="12"/>
  <c r="Z26" i="12"/>
  <c r="BB21" i="12"/>
  <c r="AN21" i="12"/>
  <c r="AL21" i="12"/>
  <c r="AJ21" i="12"/>
  <c r="AH21" i="12"/>
  <c r="AF21" i="12"/>
  <c r="AD21" i="12"/>
  <c r="AB21" i="12"/>
  <c r="Z21" i="12"/>
  <c r="X21" i="12"/>
  <c r="BG34" i="12"/>
  <c r="BJ49" i="12"/>
  <c r="AQ24" i="12"/>
  <c r="BJ48" i="12" s="1"/>
  <c r="BX21" i="12"/>
  <c r="A53" i="12"/>
  <c r="AV21" i="12"/>
  <c r="AV22" i="12"/>
  <c r="T23" i="12"/>
  <c r="BD22" i="12" l="1"/>
  <c r="BR21" i="12"/>
  <c r="N23" i="12"/>
  <c r="V23" i="12"/>
  <c r="BN21" i="12"/>
  <c r="R23" i="12"/>
  <c r="BT21" i="12"/>
  <c r="P23" i="12"/>
  <c r="X23" i="12"/>
  <c r="AZ35" i="12"/>
  <c r="BV21" i="12"/>
  <c r="Z23" i="12"/>
  <c r="BP21" i="12"/>
  <c r="BI35" i="12"/>
  <c r="L53" i="12"/>
  <c r="L52" i="12"/>
</calcChain>
</file>

<file path=xl/sharedStrings.xml><?xml version="1.0" encoding="utf-8"?>
<sst xmlns="http://schemas.openxmlformats.org/spreadsheetml/2006/main" count="138" uniqueCount="123">
  <si>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</si>
  <si>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</si>
  <si>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</si>
  <si>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</si>
  <si>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</si>
  <si>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</si>
  <si>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</si>
  <si>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</si>
  <si>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</si>
  <si>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</si>
  <si>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</si>
  <si>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</si>
  <si>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</si>
  <si>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</si>
  <si>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</si>
  <si>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</si>
  <si>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</si>
  <si>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</si>
  <si>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</si>
  <si>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</si>
  <si>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</si>
  <si>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</si>
  <si>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コード</t>
    <phoneticPr fontId="5"/>
  </si>
  <si>
    <t>基礎年金番号</t>
    <rPh sb="0" eb="2">
      <t>キソ</t>
    </rPh>
    <rPh sb="2" eb="4">
      <t>ネンキン</t>
    </rPh>
    <rPh sb="4" eb="6">
      <t>バンゴウ</t>
    </rPh>
    <phoneticPr fontId="5"/>
  </si>
  <si>
    <t>1780-123456</t>
    <phoneticPr fontId="5"/>
  </si>
  <si>
    <t>氏名/職員番号</t>
    <rPh sb="0" eb="2">
      <t>シメイ</t>
    </rPh>
    <rPh sb="3" eb="5">
      <t>ショクイン</t>
    </rPh>
    <rPh sb="5" eb="7">
      <t>バンゴウ</t>
    </rPh>
    <phoneticPr fontId="13"/>
  </si>
  <si>
    <t>ﾌﾘｶﾞﾅ/生年月日</t>
    <rPh sb="6" eb="8">
      <t>セイネン</t>
    </rPh>
    <rPh sb="8" eb="10">
      <t>ガッピ</t>
    </rPh>
    <phoneticPr fontId="13"/>
  </si>
  <si>
    <t>電話番号</t>
    <rPh sb="0" eb="2">
      <t>デンワ</t>
    </rPh>
    <rPh sb="2" eb="4">
      <t>バンゴウ</t>
    </rPh>
    <phoneticPr fontId="3"/>
  </si>
  <si>
    <t>所属所名</t>
    <rPh sb="0" eb="2">
      <t>ショゾク</t>
    </rPh>
    <rPh sb="2" eb="3">
      <t>ショ</t>
    </rPh>
    <rPh sb="3" eb="4">
      <t>メイ</t>
    </rPh>
    <phoneticPr fontId="3"/>
  </si>
  <si>
    <t>共済組合員証番号</t>
    <rPh sb="0" eb="2">
      <t>キョウサイ</t>
    </rPh>
    <rPh sb="5" eb="6">
      <t>ショウ</t>
    </rPh>
    <phoneticPr fontId="3"/>
  </si>
  <si>
    <t>ﾌﾘｶﾞﾅ</t>
    <phoneticPr fontId="13"/>
  </si>
  <si>
    <t>配偶者氏名</t>
    <rPh sb="0" eb="3">
      <t>ハイグウシャ</t>
    </rPh>
    <rPh sb="3" eb="5">
      <t>シメイ</t>
    </rPh>
    <phoneticPr fontId="13"/>
  </si>
  <si>
    <t>住所</t>
    <rPh sb="0" eb="2">
      <t>ジュウショ</t>
    </rPh>
    <phoneticPr fontId="22"/>
  </si>
  <si>
    <t>生年月日</t>
    <phoneticPr fontId="22"/>
  </si>
  <si>
    <t>郵便番号</t>
    <rPh sb="0" eb="4">
      <t>ユウビンバンゴウ</t>
    </rPh>
    <phoneticPr fontId="22"/>
  </si>
  <si>
    <t>※職員と同居の場合は郵便番号・住所は記入しない。</t>
    <rPh sb="1" eb="3">
      <t>ショクイン</t>
    </rPh>
    <rPh sb="4" eb="5">
      <t>ドウ</t>
    </rPh>
    <rPh sb="5" eb="6">
      <t>キョ</t>
    </rPh>
    <rPh sb="7" eb="9">
      <t>バアイ</t>
    </rPh>
    <rPh sb="10" eb="12">
      <t>ユウビン</t>
    </rPh>
    <rPh sb="12" eb="14">
      <t>バンゴウ</t>
    </rPh>
    <rPh sb="15" eb="17">
      <t>ジュウショ</t>
    </rPh>
    <rPh sb="18" eb="19">
      <t>キ</t>
    </rPh>
    <rPh sb="19" eb="20">
      <t>ニュウ</t>
    </rPh>
    <phoneticPr fontId="22"/>
  </si>
  <si>
    <t>事務センター長
所　　　　　　 長</t>
    <rPh sb="0" eb="2">
      <t>ジム</t>
    </rPh>
    <rPh sb="6" eb="7">
      <t>チョウ</t>
    </rPh>
    <rPh sb="8" eb="9">
      <t>ショ</t>
    </rPh>
    <rPh sb="16" eb="17">
      <t>チョウ</t>
    </rPh>
    <phoneticPr fontId="5"/>
  </si>
  <si>
    <t>副事務センター長
副　     所      長</t>
    <rPh sb="0" eb="3">
      <t>フクジム</t>
    </rPh>
    <rPh sb="7" eb="8">
      <t>チョウ</t>
    </rPh>
    <rPh sb="9" eb="10">
      <t>フク</t>
    </rPh>
    <rPh sb="16" eb="17">
      <t>ショ</t>
    </rPh>
    <rPh sb="23" eb="24">
      <t>チョウ</t>
    </rPh>
    <phoneticPr fontId="5"/>
  </si>
  <si>
    <t>グループ長
課　　　　長</t>
    <rPh sb="4" eb="5">
      <t>チョウ</t>
    </rPh>
    <rPh sb="6" eb="7">
      <t>カ</t>
    </rPh>
    <rPh sb="11" eb="12">
      <t>チョウ</t>
    </rPh>
    <phoneticPr fontId="5"/>
  </si>
  <si>
    <t>担当者</t>
    <rPh sb="0" eb="2">
      <t>タントウ</t>
    </rPh>
    <rPh sb="2" eb="3">
      <t>シャ</t>
    </rPh>
    <phoneticPr fontId="5"/>
  </si>
  <si>
    <t>国民年金第３号被保険者住所変更届</t>
    <rPh sb="0" eb="2">
      <t>コクミン</t>
    </rPh>
    <rPh sb="2" eb="4">
      <t>ネンキン</t>
    </rPh>
    <rPh sb="4" eb="5">
      <t>ダイ</t>
    </rPh>
    <rPh sb="6" eb="7">
      <t>ゴウ</t>
    </rPh>
    <rPh sb="7" eb="11">
      <t>ヒホケンシャ</t>
    </rPh>
    <rPh sb="11" eb="13">
      <t>ジュウショ</t>
    </rPh>
    <phoneticPr fontId="5"/>
  </si>
  <si>
    <t>◎「※」印欄は記入しないでください。</t>
    <rPh sb="4" eb="5">
      <t>イン</t>
    </rPh>
    <rPh sb="5" eb="6">
      <t>ラン</t>
    </rPh>
    <rPh sb="7" eb="9">
      <t>キニュウ</t>
    </rPh>
    <phoneticPr fontId="5"/>
  </si>
  <si>
    <t>配偶者欄</t>
    <rPh sb="0" eb="3">
      <t>ハイグウシャ</t>
    </rPh>
    <rPh sb="3" eb="4">
      <t>ラン</t>
    </rPh>
    <phoneticPr fontId="5"/>
  </si>
  <si>
    <t>※事業所整理記号</t>
    <rPh sb="1" eb="4">
      <t>ジギョウショ</t>
    </rPh>
    <rPh sb="4" eb="6">
      <t>セイリ</t>
    </rPh>
    <rPh sb="6" eb="8">
      <t>キゴウ</t>
    </rPh>
    <phoneticPr fontId="5"/>
  </si>
  <si>
    <t>※被保険者
 　整理番号</t>
    <rPh sb="1" eb="5">
      <t>ヒホケンシャ</t>
    </rPh>
    <rPh sb="8" eb="10">
      <t>セイリ</t>
    </rPh>
    <rPh sb="10" eb="12">
      <t>バンゴウ</t>
    </rPh>
    <phoneticPr fontId="5"/>
  </si>
  <si>
    <t>ア　基礎年金番号（または個人番号）</t>
    <rPh sb="6" eb="8">
      <t>バンゴウ</t>
    </rPh>
    <rPh sb="14" eb="16">
      <t>バンゴウ</t>
    </rPh>
    <phoneticPr fontId="5"/>
  </si>
  <si>
    <t>イ　配偶者の氏名</t>
    <rPh sb="2" eb="4">
      <t>ハイグウ</t>
    </rPh>
    <phoneticPr fontId="5"/>
  </si>
  <si>
    <t>※　生　年　月　日</t>
    <rPh sb="2" eb="3">
      <t>ショウ</t>
    </rPh>
    <rPh sb="4" eb="5">
      <t>トシ</t>
    </rPh>
    <rPh sb="6" eb="7">
      <t>ツキ</t>
    </rPh>
    <rPh sb="8" eb="9">
      <t>ヒ</t>
    </rPh>
    <phoneticPr fontId="5"/>
  </si>
  <si>
    <t>(ﾌﾘｶﾞﾅ)</t>
    <phoneticPr fontId="5"/>
  </si>
  <si>
    <t>５．昭和</t>
    <rPh sb="2" eb="4">
      <t>ショウワ</t>
    </rPh>
    <phoneticPr fontId="5"/>
  </si>
  <si>
    <t>(氏）</t>
    <phoneticPr fontId="5"/>
  </si>
  <si>
    <t>(名）</t>
    <phoneticPr fontId="5"/>
  </si>
  <si>
    <t>７．平成</t>
    <rPh sb="2" eb="4">
      <t>ヘイセイ</t>
    </rPh>
    <phoneticPr fontId="5"/>
  </si>
  <si>
    <t>変更後</t>
    <rPh sb="0" eb="3">
      <t>ヘンコウゴ</t>
    </rPh>
    <phoneticPr fontId="5"/>
  </si>
  <si>
    <t>郵便番号</t>
    <rPh sb="0" eb="2">
      <t>ユウビン</t>
    </rPh>
    <rPh sb="2" eb="4">
      <t>バンゴウ</t>
    </rPh>
    <phoneticPr fontId="5"/>
  </si>
  <si>
    <t>住所</t>
    <rPh sb="0" eb="2">
      <t>ジュウショ</t>
    </rPh>
    <phoneticPr fontId="5"/>
  </si>
  <si>
    <t>(ﾌﾘｶﾞﾅ)　</t>
    <phoneticPr fontId="5"/>
  </si>
  <si>
    <t>都 道
府 県</t>
    <rPh sb="0" eb="1">
      <t>ト</t>
    </rPh>
    <rPh sb="2" eb="3">
      <t>ドウ</t>
    </rPh>
    <rPh sb="4" eb="5">
      <t>フ</t>
    </rPh>
    <rPh sb="6" eb="7">
      <t>ケン</t>
    </rPh>
    <phoneticPr fontId="5"/>
  </si>
  <si>
    <t>変更前</t>
    <rPh sb="0" eb="3">
      <t>ヘンコウマエ</t>
    </rPh>
    <phoneticPr fontId="5"/>
  </si>
  <si>
    <t>住　所</t>
    <rPh sb="0" eb="1">
      <t>ジュウ</t>
    </rPh>
    <rPh sb="2" eb="3">
      <t>ショ</t>
    </rPh>
    <phoneticPr fontId="5"/>
  </si>
  <si>
    <t>変更年月日</t>
    <rPh sb="0" eb="2">
      <t>ヘンコウ</t>
    </rPh>
    <rPh sb="2" eb="5">
      <t>ネンガッピ</t>
    </rPh>
    <phoneticPr fontId="5"/>
  </si>
  <si>
    <t>平成</t>
    <rPh sb="0" eb="2">
      <t>ヘイセイ</t>
    </rPh>
    <phoneticPr fontId="5"/>
  </si>
  <si>
    <r>
      <t xml:space="preserve"> ウ</t>
    </r>
    <r>
      <rPr>
        <sz val="11"/>
        <rFont val="ＭＳ Ｐ明朝"/>
        <family val="1"/>
        <charset val="128"/>
      </rPr>
      <t xml:space="preserve">
　備考</t>
    </r>
    <rPh sb="4" eb="6">
      <t>ビコウ</t>
    </rPh>
    <phoneticPr fontId="5"/>
  </si>
  <si>
    <r>
      <t>□　短期在留　　□　住民票住所以外の居所</t>
    </r>
    <r>
      <rPr>
        <vertAlign val="superscript"/>
        <sz val="11"/>
        <rFont val="ＭＳ Ｐ明朝"/>
        <family val="1"/>
        <charset val="128"/>
      </rPr>
      <t>注１</t>
    </r>
    <r>
      <rPr>
        <sz val="11"/>
        <rFont val="ＭＳ Ｐ明朝"/>
        <family val="1"/>
        <charset val="128"/>
      </rPr>
      <t>　
□　海外居住　　□　その他（　　　　　　　　　　　　　）</t>
    </r>
    <rPh sb="2" eb="4">
      <t>タンキ</t>
    </rPh>
    <rPh sb="4" eb="6">
      <t>ザイリュウ</t>
    </rPh>
    <rPh sb="36" eb="37">
      <t>タ</t>
    </rPh>
    <phoneticPr fontId="5"/>
  </si>
  <si>
    <t>日本年金機構</t>
    <rPh sb="0" eb="2">
      <t>ニッポン</t>
    </rPh>
    <rPh sb="2" eb="4">
      <t>ネンキン</t>
    </rPh>
    <rPh sb="4" eb="6">
      <t>キコウ</t>
    </rPh>
    <phoneticPr fontId="5"/>
  </si>
  <si>
    <t>（注１）住民票住所以外の居所を登録する場合は、今後、住所（居所）を変更した</t>
    <rPh sb="23" eb="25">
      <t>コンゴ</t>
    </rPh>
    <rPh sb="29" eb="31">
      <t>キョショ</t>
    </rPh>
    <phoneticPr fontId="5"/>
  </si>
  <si>
    <t>被保険者と配偶者が同住所の場合は④～⑦欄への記入は不要です。</t>
    <rPh sb="0" eb="4">
      <t>ヒホケンシャ</t>
    </rPh>
    <rPh sb="5" eb="8">
      <t>ハイグウシャ</t>
    </rPh>
    <rPh sb="9" eb="10">
      <t>ドウ</t>
    </rPh>
    <rPh sb="10" eb="12">
      <t>ジュウショ</t>
    </rPh>
    <rPh sb="13" eb="15">
      <t>バアイ</t>
    </rPh>
    <rPh sb="19" eb="20">
      <t>ラン</t>
    </rPh>
    <rPh sb="22" eb="24">
      <t>キニュウ</t>
    </rPh>
    <rPh sb="25" eb="27">
      <t>フヨウ</t>
    </rPh>
    <phoneticPr fontId="5"/>
  </si>
  <si>
    <t>　　　　際に手続きが必要となります。</t>
    <rPh sb="6" eb="8">
      <t>テツヅ</t>
    </rPh>
    <phoneticPr fontId="5"/>
  </si>
  <si>
    <r>
      <t>同居の場合は、下記の□欄に「レ」等のしるしを付してください。</t>
    </r>
    <r>
      <rPr>
        <vertAlign val="superscript"/>
        <sz val="10"/>
        <rFont val="ＭＳ Ｐ明朝"/>
        <family val="1"/>
        <charset val="128"/>
      </rPr>
      <t>注２</t>
    </r>
    <rPh sb="0" eb="2">
      <t>ドウキョ</t>
    </rPh>
    <rPh sb="3" eb="5">
      <t>バアイ</t>
    </rPh>
    <rPh sb="7" eb="9">
      <t>カキ</t>
    </rPh>
    <rPh sb="11" eb="12">
      <t>ラン</t>
    </rPh>
    <rPh sb="16" eb="17">
      <t>トウ</t>
    </rPh>
    <rPh sb="22" eb="23">
      <t>フ</t>
    </rPh>
    <rPh sb="30" eb="31">
      <t>チュウ</t>
    </rPh>
    <phoneticPr fontId="5"/>
  </si>
  <si>
    <t>　　　　　　　　　　　（□被保険者と配偶者は同居している。）</t>
    <rPh sb="13" eb="17">
      <t>ヒホケンシャ</t>
    </rPh>
    <rPh sb="18" eb="21">
      <t>ハイグウシャ</t>
    </rPh>
    <rPh sb="22" eb="24">
      <t>ドウキョ</t>
    </rPh>
    <phoneticPr fontId="5"/>
  </si>
  <si>
    <t>被保険者欄</t>
    <rPh sb="0" eb="4">
      <t>ヒホケンシャ</t>
    </rPh>
    <rPh sb="4" eb="5">
      <t>ラン</t>
    </rPh>
    <phoneticPr fontId="5"/>
  </si>
  <si>
    <t>①　基礎年金番号（または個人番号）</t>
    <rPh sb="6" eb="8">
      <t>バンゴウ</t>
    </rPh>
    <rPh sb="14" eb="16">
      <t>バンゴウ</t>
    </rPh>
    <phoneticPr fontId="5"/>
  </si>
  <si>
    <t>②　生　年　月　日</t>
    <phoneticPr fontId="5"/>
  </si>
  <si>
    <t>③</t>
    <phoneticPr fontId="5"/>
  </si>
  <si>
    <t>(ﾌﾘｶﾞﾅ)</t>
    <phoneticPr fontId="5"/>
  </si>
  <si>
    <t>５．昭和</t>
    <phoneticPr fontId="5"/>
  </si>
  <si>
    <t>被保険者
氏名</t>
    <rPh sb="0" eb="4">
      <t>ヒホケンシャ</t>
    </rPh>
    <rPh sb="5" eb="7">
      <t>シメイ</t>
    </rPh>
    <phoneticPr fontId="5"/>
  </si>
  <si>
    <t>(氏）</t>
    <rPh sb="1" eb="2">
      <t>シ</t>
    </rPh>
    <phoneticPr fontId="5"/>
  </si>
  <si>
    <t>(名）</t>
    <rPh sb="1" eb="2">
      <t>メイ</t>
    </rPh>
    <phoneticPr fontId="5"/>
  </si>
  <si>
    <t>７．平成</t>
    <phoneticPr fontId="5"/>
  </si>
  <si>
    <t>変更後</t>
    <rPh sb="0" eb="2">
      <t>ヘンコウ</t>
    </rPh>
    <rPh sb="2" eb="3">
      <t>ゴ</t>
    </rPh>
    <phoneticPr fontId="5"/>
  </si>
  <si>
    <t>④　郵便番号</t>
    <rPh sb="2" eb="4">
      <t>ユウビン</t>
    </rPh>
    <rPh sb="4" eb="6">
      <t>バンゴウ</t>
    </rPh>
    <phoneticPr fontId="5"/>
  </si>
  <si>
    <t>⑤　　　　　　　　住　　　　　　　　　　　　　　　　　　所</t>
    <rPh sb="9" eb="10">
      <t>ジュウ</t>
    </rPh>
    <rPh sb="28" eb="29">
      <t>ショ</t>
    </rPh>
    <phoneticPr fontId="5"/>
  </si>
  <si>
    <t>⑥　住所変更年月日</t>
    <rPh sb="2" eb="4">
      <t>ジュウショ</t>
    </rPh>
    <rPh sb="4" eb="6">
      <t>ヘンコウ</t>
    </rPh>
    <rPh sb="6" eb="9">
      <t>ネンガッピ</t>
    </rPh>
    <phoneticPr fontId="5"/>
  </si>
  <si>
    <r>
      <t>※</t>
    </r>
    <r>
      <rPr>
        <sz val="11"/>
        <rFont val="ＭＳ Ｐ明朝"/>
        <family val="1"/>
        <charset val="128"/>
      </rPr>
      <t>　住所コード</t>
    </r>
    <rPh sb="2" eb="4">
      <t>ジュウショ</t>
    </rPh>
    <phoneticPr fontId="5"/>
  </si>
  <si>
    <t>平成
７</t>
    <rPh sb="0" eb="2">
      <t>ヘイセイ</t>
    </rPh>
    <phoneticPr fontId="5"/>
  </si>
  <si>
    <t>変更前</t>
    <rPh sb="0" eb="2">
      <t>ヘンコウ</t>
    </rPh>
    <rPh sb="2" eb="3">
      <t>マエ</t>
    </rPh>
    <phoneticPr fontId="5"/>
  </si>
  <si>
    <t>⑦</t>
    <phoneticPr fontId="5"/>
  </si>
  <si>
    <t>備考</t>
    <rPh sb="0" eb="2">
      <t>ビコウ</t>
    </rPh>
    <phoneticPr fontId="5"/>
  </si>
  <si>
    <r>
      <t>　□　短期在留　    □　住民票住所以外の居所</t>
    </r>
    <r>
      <rPr>
        <vertAlign val="superscript"/>
        <sz val="8.5"/>
        <color theme="1"/>
        <rFont val="ＭＳ Ｐ明朝"/>
        <family val="1"/>
        <charset val="128"/>
      </rPr>
      <t>注１</t>
    </r>
    <r>
      <rPr>
        <sz val="8.5"/>
        <color theme="1"/>
        <rFont val="ＭＳ Ｐ明朝"/>
        <family val="1"/>
        <charset val="128"/>
      </rPr>
      <t xml:space="preserve">
　□　海外居住　　  □　その他（　　　　　　　　　　）  </t>
    </r>
    <phoneticPr fontId="5"/>
  </si>
  <si>
    <t>届出人の基礎年金番号（個人番号）に誤りがないことを確認しました。</t>
    <rPh sb="0" eb="2">
      <t>トドケデ</t>
    </rPh>
    <rPh sb="2" eb="3">
      <t>ニン</t>
    </rPh>
    <rPh sb="8" eb="10">
      <t>バンゴウ</t>
    </rPh>
    <rPh sb="13" eb="15">
      <t>バンゴウ</t>
    </rPh>
    <rPh sb="17" eb="18">
      <t>アヤマ</t>
    </rPh>
    <rPh sb="25" eb="27">
      <t>カクニン</t>
    </rPh>
    <phoneticPr fontId="5"/>
  </si>
  <si>
    <t>上記のとおり被保険者から第３号関係の届出がありましたので提出します。</t>
    <rPh sb="0" eb="2">
      <t>ジョウキ</t>
    </rPh>
    <rPh sb="6" eb="10">
      <t>ヒホケンシャ</t>
    </rPh>
    <rPh sb="12" eb="13">
      <t>ダイ</t>
    </rPh>
    <rPh sb="14" eb="15">
      <t>ゴウ</t>
    </rPh>
    <rPh sb="15" eb="17">
      <t>カンケイ</t>
    </rPh>
    <rPh sb="18" eb="20">
      <t>トドケデ</t>
    </rPh>
    <rPh sb="28" eb="30">
      <t>テイシュツ</t>
    </rPh>
    <phoneticPr fontId="5"/>
  </si>
  <si>
    <t>国民年金第３号被保険者住所変更届の記載のとおり届出します。</t>
    <rPh sb="0" eb="2">
      <t>コクミン</t>
    </rPh>
    <rPh sb="2" eb="4">
      <t>ネンキン</t>
    </rPh>
    <rPh sb="4" eb="5">
      <t>ダイ</t>
    </rPh>
    <rPh sb="6" eb="7">
      <t>ゴウ</t>
    </rPh>
    <rPh sb="7" eb="11">
      <t>ヒホケンシャ</t>
    </rPh>
    <rPh sb="11" eb="13">
      <t>ジュウショ</t>
    </rPh>
    <rPh sb="13" eb="15">
      <t>ヘンコウ</t>
    </rPh>
    <rPh sb="15" eb="16">
      <t>トドケ</t>
    </rPh>
    <rPh sb="17" eb="19">
      <t>キサイ</t>
    </rPh>
    <rPh sb="23" eb="25">
      <t>トドケデ</t>
    </rPh>
    <phoneticPr fontId="5"/>
  </si>
  <si>
    <t>平成　　　年　　　月　　　日提出</t>
    <rPh sb="0" eb="2">
      <t>ヘイセイ</t>
    </rPh>
    <rPh sb="5" eb="6">
      <t>ネン</t>
    </rPh>
    <rPh sb="9" eb="10">
      <t>ガツ</t>
    </rPh>
    <rPh sb="13" eb="14">
      <t>ニチ</t>
    </rPh>
    <rPh sb="14" eb="16">
      <t>テイシュツ</t>
    </rPh>
    <phoneticPr fontId="5"/>
  </si>
  <si>
    <r>
      <t>届書の提出は配偶者（第2号被保険者）に委任します</t>
    </r>
    <r>
      <rPr>
        <sz val="10"/>
        <rFont val="ＭＳ Ｐ明朝"/>
        <family val="1"/>
        <charset val="128"/>
      </rPr>
      <t>□　　　　　　　　　</t>
    </r>
    <phoneticPr fontId="5"/>
  </si>
  <si>
    <t>(事業主等）</t>
    <rPh sb="1" eb="4">
      <t>ジギョウヌシ</t>
    </rPh>
    <rPh sb="4" eb="5">
      <t>トウ</t>
    </rPh>
    <phoneticPr fontId="5"/>
  </si>
  <si>
    <t>事業所等所在地</t>
    <rPh sb="0" eb="3">
      <t>ジギョウショ</t>
    </rPh>
    <rPh sb="3" eb="4">
      <t>トウ</t>
    </rPh>
    <rPh sb="4" eb="7">
      <t>ショザイチ</t>
    </rPh>
    <phoneticPr fontId="5"/>
  </si>
  <si>
    <t>890-8577　　　　　　　　　　　　　　　　　　　　　　　　　</t>
    <phoneticPr fontId="5"/>
  </si>
  <si>
    <t>(医療保険者等）</t>
    <rPh sb="1" eb="3">
      <t>イリョウ</t>
    </rPh>
    <rPh sb="3" eb="6">
      <t>ホケンシャ</t>
    </rPh>
    <rPh sb="6" eb="7">
      <t>トウ</t>
    </rPh>
    <phoneticPr fontId="5"/>
  </si>
  <si>
    <t>所在地</t>
    <rPh sb="0" eb="3">
      <t>ショザイチ</t>
    </rPh>
    <phoneticPr fontId="5"/>
  </si>
  <si>
    <t>890-8577　　　　　　　　　　　　　　　　　　　　　　　　　</t>
  </si>
  <si>
    <t>(届出人)</t>
    <rPh sb="1" eb="4">
      <t>トドケデニン</t>
    </rPh>
    <phoneticPr fontId="5"/>
  </si>
  <si>
    <t>日本年金機構理事長　あて</t>
    <phoneticPr fontId="5"/>
  </si>
  <si>
    <t>事業所等名称</t>
    <rPh sb="3" eb="4">
      <t>トウ</t>
    </rPh>
    <rPh sb="4" eb="6">
      <t>メイショウ</t>
    </rPh>
    <phoneticPr fontId="5"/>
  </si>
  <si>
    <t>鹿児島市鴨池新町10番１号</t>
    <phoneticPr fontId="5"/>
  </si>
  <si>
    <t>名　 称</t>
    <rPh sb="0" eb="1">
      <t>ナ</t>
    </rPh>
    <rPh sb="3" eb="4">
      <t>ショウ</t>
    </rPh>
    <phoneticPr fontId="5"/>
  </si>
  <si>
    <t>鹿児島市鴨池新町10番１号</t>
  </si>
  <si>
    <t>事業主等氏名</t>
    <rPh sb="3" eb="4">
      <t>トウ</t>
    </rPh>
    <rPh sb="4" eb="6">
      <t>シメイ</t>
    </rPh>
    <phoneticPr fontId="5"/>
  </si>
  <si>
    <t>公立学校共済組合鹿児島支部長</t>
    <rPh sb="0" eb="2">
      <t>コウリツ</t>
    </rPh>
    <rPh sb="2" eb="4">
      <t>ガッコウ</t>
    </rPh>
    <rPh sb="4" eb="6">
      <t>キョウサイ</t>
    </rPh>
    <rPh sb="6" eb="8">
      <t>クミアイ</t>
    </rPh>
    <rPh sb="8" eb="11">
      <t>カゴシマ</t>
    </rPh>
    <rPh sb="11" eb="14">
      <t>シブチョウ</t>
    </rPh>
    <phoneticPr fontId="5"/>
  </si>
  <si>
    <t>印</t>
    <rPh sb="0" eb="1">
      <t>イン</t>
    </rPh>
    <phoneticPr fontId="5"/>
  </si>
  <si>
    <t>氏　 名</t>
    <rPh sb="0" eb="1">
      <t>シ</t>
    </rPh>
    <rPh sb="3" eb="4">
      <t>メイ</t>
    </rPh>
    <phoneticPr fontId="5"/>
  </si>
  <si>
    <t>公立学校共済組合鹿児島支部長</t>
    <phoneticPr fontId="5"/>
  </si>
  <si>
    <t>氏　名</t>
    <rPh sb="0" eb="1">
      <t>シ</t>
    </rPh>
    <rPh sb="2" eb="3">
      <t>メイ</t>
    </rPh>
    <phoneticPr fontId="5"/>
  </si>
  <si>
    <t>電　　　　　　話</t>
    <rPh sb="0" eb="1">
      <t>デン</t>
    </rPh>
    <rPh sb="7" eb="8">
      <t>ハナシ</t>
    </rPh>
    <phoneticPr fontId="5"/>
  </si>
  <si>
    <t>099-286-5220</t>
    <phoneticPr fontId="5"/>
  </si>
  <si>
    <t>電　 話</t>
    <rPh sb="0" eb="1">
      <t>デン</t>
    </rPh>
    <rPh sb="3" eb="4">
      <t>ハナシ</t>
    </rPh>
    <phoneticPr fontId="5"/>
  </si>
  <si>
    <t>099-286-5220</t>
  </si>
  <si>
    <t>電話番号</t>
    <rPh sb="0" eb="2">
      <t>デンワ</t>
    </rPh>
    <rPh sb="2" eb="4">
      <t>バンゴウ</t>
    </rPh>
    <phoneticPr fontId="5"/>
  </si>
  <si>
    <t>鹿児島</t>
    <phoneticPr fontId="22"/>
  </si>
  <si>
    <t>変更前住所</t>
    <rPh sb="0" eb="2">
      <t>ヘンコウ</t>
    </rPh>
    <rPh sb="2" eb="3">
      <t>マエ</t>
    </rPh>
    <rPh sb="3" eb="5">
      <t>ジュウショ</t>
    </rPh>
    <phoneticPr fontId="22"/>
  </si>
  <si>
    <t>奄美市久里</t>
    <rPh sb="0" eb="3">
      <t>アマミシ</t>
    </rPh>
    <rPh sb="3" eb="4">
      <t>ク</t>
    </rPh>
    <rPh sb="4" eb="5">
      <t>サト</t>
    </rPh>
    <phoneticPr fontId="22"/>
  </si>
  <si>
    <t>電話番号</t>
    <rPh sb="0" eb="2">
      <t>デンワ</t>
    </rPh>
    <rPh sb="2" eb="4">
      <t>バンゴウ</t>
    </rPh>
    <phoneticPr fontId="22"/>
  </si>
  <si>
    <t>099-234-5678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</si>
</sst>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6"/>
      <name val="ＭＳ 明朝"/>
      <family val="1"/>
      <charset val="128"/>
    </font>
    <font>
      <sz val="12"/>
      <color indexed="10"/>
      <name val="ＭＳ 明朝"/>
      <family val="1"/>
      <charset val="128"/>
    </font>
    <font>
      <sz val="12"/>
      <color rgb="FFFF000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8"/>
      <name val="ＭＳ Ｐゴシック"/>
      <family val="3"/>
      <charset val="128"/>
    </font>
    <font>
      <sz val="6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Ｐ明朝"/>
      <family val="1"/>
      <charset val="128"/>
    </font>
    <font>
      <b/>
      <sz val="11"/>
      <color indexed="9"/>
      <name val="ＭＳ Ｐ明朝"/>
      <family val="1"/>
      <charset val="128"/>
    </font>
    <font>
      <sz val="6"/>
      <name val="ＭＳ Ｐ明朝"/>
      <family val="1"/>
      <charset val="128"/>
    </font>
    <font>
      <sz val="5"/>
      <name val="ＭＳ Ｐ明朝"/>
      <family val="1"/>
      <charset val="128"/>
    </font>
    <font>
      <sz val="9"/>
      <name val="ＭＳ Ｐ明朝"/>
      <family val="1"/>
      <charset val="128"/>
    </font>
    <font>
      <sz val="18"/>
      <name val="ＭＳ Ｐゴシック"/>
      <family val="3"/>
      <charset val="128"/>
    </font>
    <font>
      <b/>
      <sz val="18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7"/>
      <name val="ＭＳ Ｐ明朝"/>
      <family val="1"/>
      <charset val="128"/>
    </font>
    <font>
      <sz val="10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vertAlign val="superscript"/>
      <sz val="1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8.5"/>
      <color theme="1"/>
      <name val="ＭＳ Ｐ明朝"/>
      <family val="1"/>
      <charset val="128"/>
    </font>
    <font>
      <vertAlign val="superscript"/>
      <sz val="8.5"/>
      <color theme="1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8"/>
        <bgColor indexed="64"/>
      </patternFill>
    </fill>
  </fills>
  <borders count="9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thin">
        <color indexed="63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3"/>
      </top>
      <bottom style="thin">
        <color indexed="64"/>
      </bottom>
      <diagonal/>
    </border>
    <border>
      <left/>
      <right style="hair">
        <color indexed="64"/>
      </right>
      <top style="thin">
        <color indexed="63"/>
      </top>
      <bottom style="thin">
        <color indexed="64"/>
      </bottom>
      <diagonal/>
    </border>
    <border>
      <left/>
      <right/>
      <top style="thin">
        <color indexed="63"/>
      </top>
      <bottom style="thin">
        <color indexed="64"/>
      </bottom>
      <diagonal/>
    </border>
    <border>
      <left/>
      <right style="thin">
        <color indexed="64"/>
      </right>
      <top style="thin">
        <color indexed="63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3"/>
      </right>
      <top/>
      <bottom style="thin">
        <color indexed="64"/>
      </bottom>
      <diagonal/>
    </border>
    <border>
      <left style="thin">
        <color indexed="63"/>
      </left>
      <right/>
      <top/>
      <bottom style="thin">
        <color indexed="64"/>
      </bottom>
      <diagonal/>
    </border>
    <border>
      <left style="thin">
        <color indexed="63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3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3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3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3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0" fontId="2" fillId="0" borderId="0"/>
    <xf numFmtId="0" fontId="21" fillId="0" borderId="0"/>
    <xf numFmtId="0" fontId="2" fillId="0" borderId="0">
      <alignment vertical="center"/>
    </xf>
  </cellStyleXfs>
  <cellXfs count="421">
    <xf numFmtId="0" fontId="0" fillId="0" borderId="0" xfId="0">
      <alignment vertical="center"/>
    </xf>
    <xf numFmtId="0" fontId="0" fillId="4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5" borderId="0" xfId="0" applyNumberFormat="1" applyFill="1" applyAlignment="1">
      <alignment vertical="center" shrinkToFit="1"/>
    </xf>
    <xf numFmtId="0" fontId="2" fillId="5" borderId="0" xfId="2" applyNumberFormat="1" applyFont="1" applyFill="1" applyAlignment="1">
      <alignment vertical="center" shrinkToFit="1"/>
    </xf>
    <xf numFmtId="0" fontId="11" fillId="5" borderId="0" xfId="1" applyNumberFormat="1" applyFont="1" applyFill="1" applyAlignment="1">
      <alignment vertical="center" shrinkToFit="1"/>
    </xf>
    <xf numFmtId="0" fontId="6" fillId="5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5" borderId="2" xfId="2" applyNumberFormat="1" applyFont="1" applyFill="1" applyBorder="1" applyAlignment="1">
      <alignment vertical="center" shrinkToFit="1"/>
    </xf>
    <xf numFmtId="0" fontId="2" fillId="5" borderId="3" xfId="2" applyNumberFormat="1" applyFont="1" applyFill="1" applyBorder="1" applyAlignment="1">
      <alignment vertical="center" shrinkToFit="1"/>
    </xf>
    <xf numFmtId="0" fontId="6" fillId="5" borderId="4" xfId="2" applyNumberFormat="1" applyFont="1" applyFill="1" applyBorder="1" applyAlignment="1">
      <alignment vertical="center" shrinkToFit="1"/>
    </xf>
    <xf numFmtId="0" fontId="2" fillId="5" borderId="5" xfId="2" applyNumberFormat="1" applyFont="1" applyFill="1" applyBorder="1" applyAlignment="1">
      <alignment vertical="center" shrinkToFit="1"/>
    </xf>
    <xf numFmtId="0" fontId="6" fillId="5" borderId="6" xfId="2" applyNumberFormat="1" applyFont="1" applyFill="1" applyBorder="1" applyAlignment="1">
      <alignment vertical="center" shrinkToFit="1"/>
    </xf>
    <xf numFmtId="0" fontId="6" fillId="5" borderId="7" xfId="2" applyNumberFormat="1" applyFont="1" applyFill="1" applyBorder="1" applyAlignment="1">
      <alignment vertical="center" shrinkToFit="1"/>
    </xf>
    <xf numFmtId="0" fontId="2" fillId="5" borderId="8" xfId="2" applyNumberFormat="1" applyFont="1" applyFill="1" applyBorder="1" applyAlignment="1">
      <alignment vertical="center" shrinkToFit="1"/>
    </xf>
    <xf numFmtId="0" fontId="6" fillId="5" borderId="9" xfId="2" applyNumberFormat="1" applyFont="1" applyFill="1" applyBorder="1" applyAlignment="1">
      <alignment vertical="center" shrinkToFit="1"/>
    </xf>
    <xf numFmtId="0" fontId="6" fillId="5" borderId="0" xfId="2" applyNumberFormat="1" applyFont="1" applyFill="1" applyBorder="1" applyAlignment="1">
      <alignment vertical="center" shrinkToFit="1"/>
    </xf>
    <xf numFmtId="0" fontId="2" fillId="5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 shrinkToFit="1"/>
    </xf>
    <xf numFmtId="0" fontId="21" fillId="0" borderId="0" xfId="3" applyAlignment="1">
      <alignment vertical="center"/>
    </xf>
    <xf numFmtId="0" fontId="27" fillId="0" borderId="0" xfId="4" applyFont="1">
      <alignment vertical="center"/>
    </xf>
    <xf numFmtId="0" fontId="27" fillId="0" borderId="0" xfId="4" applyFont="1" applyBorder="1" applyAlignment="1">
      <alignment vertical="center"/>
    </xf>
    <xf numFmtId="0" fontId="27" fillId="0" borderId="0" xfId="4" applyFont="1" applyBorder="1">
      <alignment vertical="center"/>
    </xf>
    <xf numFmtId="0" fontId="33" fillId="0" borderId="0" xfId="4" applyFont="1" applyAlignment="1">
      <alignment vertical="center"/>
    </xf>
    <xf numFmtId="0" fontId="2" fillId="0" borderId="0" xfId="4">
      <alignment vertical="center"/>
    </xf>
    <xf numFmtId="0" fontId="27" fillId="0" borderId="9" xfId="4" applyFont="1" applyBorder="1">
      <alignment vertical="center"/>
    </xf>
    <xf numFmtId="0" fontId="23" fillId="0" borderId="9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7" fillId="0" borderId="0" xfId="4" applyFont="1" applyAlignment="1">
      <alignment vertical="top" textRotation="255" shrinkToFit="1"/>
    </xf>
    <xf numFmtId="0" fontId="2" fillId="0" borderId="0" xfId="4" applyNumberFormat="1">
      <alignment vertical="center"/>
    </xf>
    <xf numFmtId="0" fontId="27" fillId="0" borderId="0" xfId="4" applyNumberFormat="1" applyFont="1" applyAlignment="1">
      <alignment vertical="center" textRotation="255"/>
    </xf>
    <xf numFmtId="0" fontId="27" fillId="0" borderId="0" xfId="4" applyNumberFormat="1" applyFont="1" applyBorder="1">
      <alignment vertical="center"/>
    </xf>
    <xf numFmtId="0" fontId="2" fillId="0" borderId="9" xfId="4" applyNumberFormat="1" applyBorder="1">
      <alignment vertical="center"/>
    </xf>
    <xf numFmtId="0" fontId="27" fillId="0" borderId="6" xfId="4" applyNumberFormat="1" applyFont="1" applyBorder="1">
      <alignment vertical="center"/>
    </xf>
    <xf numFmtId="0" fontId="27" fillId="0" borderId="7" xfId="4" applyNumberFormat="1" applyFont="1" applyBorder="1">
      <alignment vertical="center"/>
    </xf>
    <xf numFmtId="0" fontId="27" fillId="0" borderId="0" xfId="4" applyNumberFormat="1" applyFont="1">
      <alignment vertical="center"/>
    </xf>
    <xf numFmtId="0" fontId="27" fillId="0" borderId="0" xfId="4" applyNumberFormat="1" applyFont="1" applyBorder="1" applyAlignment="1">
      <alignment horizontal="center" vertical="center" textRotation="255"/>
    </xf>
    <xf numFmtId="0" fontId="38" fillId="0" borderId="0" xfId="4" applyNumberFormat="1" applyFont="1" applyBorder="1" applyAlignment="1">
      <alignment horizontal="center" vertical="center"/>
    </xf>
    <xf numFmtId="0" fontId="27" fillId="0" borderId="0" xfId="4" applyNumberFormat="1" applyFont="1" applyBorder="1" applyAlignment="1">
      <alignment horizontal="center" vertical="center"/>
    </xf>
    <xf numFmtId="0" fontId="36" fillId="0" borderId="0" xfId="4" applyNumberFormat="1" applyFont="1" applyBorder="1" applyAlignment="1">
      <alignment horizontal="center" vertical="center"/>
    </xf>
    <xf numFmtId="0" fontId="37" fillId="0" borderId="0" xfId="4" applyNumberFormat="1" applyFont="1">
      <alignment vertical="center"/>
    </xf>
    <xf numFmtId="0" fontId="27" fillId="0" borderId="0" xfId="4" applyNumberFormat="1" applyFont="1" applyBorder="1" applyAlignment="1">
      <alignment vertical="top" textRotation="255" shrinkToFit="1"/>
    </xf>
    <xf numFmtId="0" fontId="38" fillId="0" borderId="0" xfId="4" applyNumberFormat="1" applyFont="1" applyAlignment="1"/>
    <xf numFmtId="0" fontId="37" fillId="0" borderId="0" xfId="4" applyNumberFormat="1" applyFont="1" applyAlignment="1">
      <alignment vertical="top"/>
    </xf>
    <xf numFmtId="0" fontId="38" fillId="0" borderId="0" xfId="4" applyNumberFormat="1" applyFont="1">
      <alignment vertical="center"/>
    </xf>
    <xf numFmtId="0" fontId="38" fillId="0" borderId="4" xfId="4" applyNumberFormat="1" applyFont="1" applyBorder="1" applyAlignment="1">
      <alignment vertical="center" shrinkToFit="1"/>
    </xf>
    <xf numFmtId="0" fontId="34" fillId="0" borderId="63" xfId="4" applyNumberFormat="1" applyFont="1" applyBorder="1" applyAlignment="1">
      <alignment vertical="top"/>
    </xf>
    <xf numFmtId="0" fontId="34" fillId="0" borderId="48" xfId="4" applyNumberFormat="1" applyFont="1" applyBorder="1" applyAlignment="1">
      <alignment vertical="center"/>
    </xf>
    <xf numFmtId="0" fontId="31" fillId="0" borderId="84" xfId="4" applyNumberFormat="1" applyFont="1" applyBorder="1" applyAlignment="1">
      <alignment vertical="top"/>
    </xf>
    <xf numFmtId="0" fontId="31" fillId="0" borderId="67" xfId="4" applyNumberFormat="1" applyFont="1" applyBorder="1" applyAlignment="1">
      <alignment vertical="top"/>
    </xf>
    <xf numFmtId="0" fontId="27" fillId="0" borderId="0" xfId="4" applyNumberFormat="1" applyFont="1" applyBorder="1" applyAlignment="1">
      <alignment vertical="center" textRotation="255" shrinkToFit="1"/>
    </xf>
    <xf numFmtId="0" fontId="2" fillId="0" borderId="0" xfId="4" applyNumberFormat="1" applyBorder="1" applyAlignment="1">
      <alignment vertical="center"/>
    </xf>
    <xf numFmtId="0" fontId="27" fillId="0" borderId="9" xfId="4" applyNumberFormat="1" applyFont="1" applyBorder="1" applyAlignment="1">
      <alignment vertical="top" textRotation="255" shrinkToFit="1"/>
    </xf>
    <xf numFmtId="0" fontId="27" fillId="0" borderId="0" xfId="4" applyNumberFormat="1" applyFont="1" applyBorder="1" applyAlignment="1">
      <alignment vertical="center"/>
    </xf>
    <xf numFmtId="0" fontId="27" fillId="0" borderId="9" xfId="4" applyNumberFormat="1" applyFont="1" applyBorder="1" applyAlignment="1">
      <alignment vertical="center"/>
    </xf>
    <xf numFmtId="0" fontId="34" fillId="0" borderId="0" xfId="4" applyNumberFormat="1" applyFont="1" applyBorder="1" applyAlignment="1">
      <alignment vertical="center"/>
    </xf>
    <xf numFmtId="0" fontId="31" fillId="0" borderId="0" xfId="4" applyNumberFormat="1" applyFont="1" applyBorder="1" applyAlignment="1">
      <alignment vertical="center"/>
    </xf>
    <xf numFmtId="0" fontId="31" fillId="0" borderId="0" xfId="4" applyNumberFormat="1" applyFont="1" applyBorder="1">
      <alignment vertical="center"/>
    </xf>
    <xf numFmtId="0" fontId="27" fillId="0" borderId="10" xfId="4" applyNumberFormat="1" applyFont="1" applyBorder="1">
      <alignment vertical="center"/>
    </xf>
    <xf numFmtId="0" fontId="34" fillId="0" borderId="7" xfId="4" applyNumberFormat="1" applyFont="1" applyBorder="1" applyAlignment="1">
      <alignment vertical="center"/>
    </xf>
    <xf numFmtId="0" fontId="27" fillId="0" borderId="7" xfId="4" applyNumberFormat="1" applyFont="1" applyBorder="1" applyAlignment="1">
      <alignment vertical="center"/>
    </xf>
    <xf numFmtId="0" fontId="31" fillId="0" borderId="7" xfId="4" applyNumberFormat="1" applyFont="1" applyBorder="1" applyAlignment="1">
      <alignment vertical="center"/>
    </xf>
    <xf numFmtId="0" fontId="2" fillId="0" borderId="0" xfId="4" applyNumberFormat="1" applyFont="1" applyBorder="1" applyAlignment="1">
      <alignment vertical="center"/>
    </xf>
    <xf numFmtId="0" fontId="33" fillId="0" borderId="0" xfId="4" applyNumberFormat="1" applyFont="1" applyAlignment="1">
      <alignment vertical="center"/>
    </xf>
    <xf numFmtId="0" fontId="33" fillId="0" borderId="0" xfId="4" applyNumberFormat="1" applyFont="1" applyBorder="1" applyAlignment="1">
      <alignment vertical="center"/>
    </xf>
    <xf numFmtId="0" fontId="6" fillId="5" borderId="9" xfId="2" applyNumberFormat="1" applyFont="1" applyFill="1" applyBorder="1" applyAlignment="1">
      <alignment horizontal="left" vertical="center" shrinkToFit="1"/>
    </xf>
    <xf numFmtId="0" fontId="6" fillId="5" borderId="0" xfId="2" applyNumberFormat="1" applyFont="1" applyFill="1" applyBorder="1" applyAlignment="1">
      <alignment horizontal="left" vertical="center" shrinkToFit="1"/>
    </xf>
    <xf numFmtId="0" fontId="8" fillId="5" borderId="0" xfId="2" applyNumberFormat="1" applyFont="1" applyFill="1" applyAlignment="1">
      <alignment horizontal="left" vertical="center" shrinkToFit="1"/>
    </xf>
    <xf numFmtId="0" fontId="8" fillId="5" borderId="0" xfId="2" applyNumberFormat="1" applyFont="1" applyFill="1" applyAlignment="1">
      <alignment horizontal="right" vertical="center" shrinkToFit="1"/>
    </xf>
    <xf numFmtId="0" fontId="6" fillId="5" borderId="10" xfId="2" applyNumberFormat="1" applyFont="1" applyFill="1" applyBorder="1" applyAlignment="1">
      <alignment horizontal="left" vertical="center" shrinkToFit="1"/>
    </xf>
    <xf numFmtId="49" fontId="6" fillId="5" borderId="0" xfId="2" applyNumberFormat="1" applyFont="1" applyFill="1" applyAlignment="1">
      <alignment horizontal="left" vertical="center" shrinkToFit="1"/>
    </xf>
    <xf numFmtId="0" fontId="6" fillId="5" borderId="0" xfId="2" applyNumberFormat="1" applyFont="1" applyFill="1" applyAlignment="1">
      <alignment horizontal="left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0" fillId="8" borderId="1" xfId="0" applyNumberFormat="1" applyFill="1" applyBorder="1" applyAlignment="1">
      <alignment horizontal="center" vertical="center" shrinkToFit="1"/>
    </xf>
    <xf numFmtId="0" fontId="0" fillId="8" borderId="2" xfId="0" applyNumberFormat="1" applyFill="1" applyBorder="1" applyAlignment="1">
      <alignment horizontal="center" vertical="center" shrinkToFit="1"/>
    </xf>
    <xf numFmtId="0" fontId="0" fillId="8" borderId="3" xfId="0" applyNumberFormat="1" applyFill="1" applyBorder="1" applyAlignment="1">
      <alignment horizontal="center" vertical="center" shrinkToFit="1"/>
    </xf>
    <xf numFmtId="0" fontId="4" fillId="5" borderId="0" xfId="2" applyNumberFormat="1" applyFont="1" applyFill="1" applyAlignment="1">
      <alignment horizontal="left" vertical="center" shrinkToFit="1"/>
    </xf>
    <xf numFmtId="0" fontId="9" fillId="5" borderId="0" xfId="2" applyNumberFormat="1" applyFont="1" applyFill="1" applyAlignment="1">
      <alignment horizontal="center" vertical="center" shrinkToFit="1"/>
    </xf>
    <xf numFmtId="14" fontId="2" fillId="5" borderId="0" xfId="2" applyNumberFormat="1" applyFont="1" applyFill="1" applyAlignment="1">
      <alignment horizontal="right" vertical="center" shrinkToFit="1"/>
    </xf>
    <xf numFmtId="0" fontId="2" fillId="5" borderId="0" xfId="2" applyNumberFormat="1" applyFont="1" applyFill="1" applyAlignment="1">
      <alignment horizontal="right" vertical="center" shrinkToFit="1"/>
    </xf>
    <xf numFmtId="0" fontId="6" fillId="5" borderId="17" xfId="2" applyNumberFormat="1" applyFont="1" applyFill="1" applyBorder="1" applyAlignment="1">
      <alignment horizontal="left" vertical="center" shrinkToFit="1"/>
    </xf>
    <xf numFmtId="0" fontId="6" fillId="5" borderId="4" xfId="2" applyNumberFormat="1" applyFont="1" applyFill="1" applyBorder="1" applyAlignment="1">
      <alignment horizontal="left" vertical="center" shrinkToFit="1"/>
    </xf>
    <xf numFmtId="0" fontId="7" fillId="5" borderId="0" xfId="2" applyNumberFormat="1" applyFont="1" applyFill="1" applyAlignment="1">
      <alignment horizontal="center" vertical="center" shrinkToFit="1"/>
    </xf>
    <xf numFmtId="3" fontId="6" fillId="5" borderId="7" xfId="2" applyNumberFormat="1" applyFont="1" applyFill="1" applyBorder="1" applyAlignment="1">
      <alignment horizontal="left" vertical="center" shrinkToFit="1"/>
    </xf>
    <xf numFmtId="3" fontId="6" fillId="5" borderId="8" xfId="2" applyNumberFormat="1" applyFont="1" applyFill="1" applyBorder="1" applyAlignment="1">
      <alignment horizontal="left" vertical="center" shrinkToFit="1"/>
    </xf>
    <xf numFmtId="3" fontId="6" fillId="5" borderId="0" xfId="2" applyNumberFormat="1" applyFont="1" applyFill="1" applyBorder="1" applyAlignment="1">
      <alignment horizontal="left" vertical="center" shrinkToFit="1"/>
    </xf>
    <xf numFmtId="3" fontId="6" fillId="5" borderId="10" xfId="2" applyNumberFormat="1" applyFont="1" applyFill="1" applyBorder="1" applyAlignment="1">
      <alignment horizontal="left" vertical="center" shrinkToFit="1"/>
    </xf>
    <xf numFmtId="0" fontId="6" fillId="5" borderId="5" xfId="2" applyNumberFormat="1" applyFont="1" applyFill="1" applyBorder="1" applyAlignment="1">
      <alignment horizontal="left" vertical="center" shrinkToFit="1"/>
    </xf>
    <xf numFmtId="0" fontId="6" fillId="5" borderId="0" xfId="2" applyNumberFormat="1" applyFont="1" applyFill="1" applyBorder="1" applyAlignment="1">
      <alignment horizontal="right" vertical="center" shrinkToFit="1"/>
    </xf>
    <xf numFmtId="0" fontId="6" fillId="5" borderId="10" xfId="2" applyNumberFormat="1" applyFont="1" applyFill="1" applyBorder="1" applyAlignment="1">
      <alignment horizontal="right" vertical="center" shrinkToFi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6" fillId="5" borderId="37" xfId="0" applyFont="1" applyFill="1" applyBorder="1" applyAlignment="1">
      <alignment horizontal="left" vertical="center"/>
    </xf>
    <xf numFmtId="0" fontId="26" fillId="5" borderId="38" xfId="0" applyFont="1" applyFill="1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6" fillId="5" borderId="95" xfId="0" applyFont="1" applyFill="1" applyBorder="1" applyAlignment="1">
      <alignment horizontal="center" vertical="center"/>
    </xf>
    <xf numFmtId="0" fontId="26" fillId="5" borderId="96" xfId="0" applyFont="1" applyFill="1" applyBorder="1" applyAlignment="1">
      <alignment horizontal="center" vertical="center"/>
    </xf>
    <xf numFmtId="0" fontId="26" fillId="5" borderId="34" xfId="0" applyFont="1" applyFill="1" applyBorder="1" applyAlignment="1">
      <alignment horizontal="center" vertical="center"/>
    </xf>
    <xf numFmtId="0" fontId="26" fillId="5" borderId="11" xfId="0" applyFont="1" applyFill="1" applyBorder="1" applyAlignment="1">
      <alignment horizontal="center" vertical="center"/>
    </xf>
    <xf numFmtId="0" fontId="26" fillId="5" borderId="12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6" fillId="5" borderId="16" xfId="0" applyFont="1" applyFill="1" applyBorder="1" applyAlignment="1">
      <alignment horizontal="left" vertical="center"/>
    </xf>
    <xf numFmtId="0" fontId="15" fillId="0" borderId="20" xfId="0" applyFont="1" applyBorder="1" applyAlignment="1">
      <alignment horizontal="center" vertical="center" shrinkToFit="1"/>
    </xf>
    <xf numFmtId="0" fontId="15" fillId="0" borderId="21" xfId="0" applyFont="1" applyBorder="1" applyAlignment="1">
      <alignment horizontal="center" vertical="center" shrinkToFit="1"/>
    </xf>
    <xf numFmtId="0" fontId="15" fillId="0" borderId="23" xfId="0" applyFont="1" applyBorder="1" applyAlignment="1">
      <alignment horizontal="center" vertical="center" shrinkToFit="1"/>
    </xf>
    <xf numFmtId="0" fontId="15" fillId="0" borderId="31" xfId="0" applyFont="1" applyBorder="1" applyAlignment="1">
      <alignment horizontal="center" vertical="center" shrinkToFit="1"/>
    </xf>
    <xf numFmtId="0" fontId="15" fillId="0" borderId="24" xfId="0" applyFont="1" applyBorder="1" applyAlignment="1">
      <alignment horizontal="center" vertical="center" shrinkToFit="1"/>
    </xf>
    <xf numFmtId="0" fontId="15" fillId="0" borderId="22" xfId="0" applyFont="1" applyBorder="1" applyAlignment="1">
      <alignment horizontal="center" vertical="center" shrinkToFit="1"/>
    </xf>
    <xf numFmtId="0" fontId="15" fillId="0" borderId="25" xfId="0" applyFont="1" applyBorder="1" applyAlignment="1">
      <alignment horizontal="center" vertical="center" shrinkToFit="1"/>
    </xf>
    <xf numFmtId="0" fontId="15" fillId="0" borderId="26" xfId="0" applyFont="1" applyBorder="1" applyAlignment="1">
      <alignment horizontal="center" vertical="center" shrinkToFit="1"/>
    </xf>
    <xf numFmtId="0" fontId="18" fillId="5" borderId="28" xfId="0" applyNumberFormat="1" applyFont="1" applyFill="1" applyBorder="1" applyAlignment="1">
      <alignment horizontal="center" vertical="center" shrinkToFit="1"/>
    </xf>
    <xf numFmtId="0" fontId="18" fillId="5" borderId="35" xfId="0" applyNumberFormat="1" applyFont="1" applyFill="1" applyBorder="1" applyAlignment="1">
      <alignment horizontal="center" vertical="center" shrinkToFit="1"/>
    </xf>
    <xf numFmtId="0" fontId="18" fillId="5" borderId="29" xfId="0" applyNumberFormat="1" applyFont="1" applyFill="1" applyBorder="1" applyAlignment="1">
      <alignment horizontal="center" vertical="center" shrinkToFit="1"/>
    </xf>
    <xf numFmtId="49" fontId="17" fillId="5" borderId="25" xfId="0" applyNumberFormat="1" applyFont="1" applyFill="1" applyBorder="1" applyAlignment="1">
      <alignment horizontal="center" vertical="center" shrinkToFit="1"/>
    </xf>
    <xf numFmtId="49" fontId="17" fillId="5" borderId="26" xfId="0" applyNumberFormat="1" applyFont="1" applyFill="1" applyBorder="1" applyAlignment="1">
      <alignment horizontal="center" vertical="center" shrinkToFit="1"/>
    </xf>
    <xf numFmtId="49" fontId="17" fillId="5" borderId="27" xfId="0" applyNumberFormat="1" applyFont="1" applyFill="1" applyBorder="1" applyAlignment="1">
      <alignment horizontal="center" vertical="center" shrinkToFit="1"/>
    </xf>
    <xf numFmtId="0" fontId="19" fillId="2" borderId="1" xfId="0" applyFont="1" applyFill="1" applyBorder="1" applyAlignment="1">
      <alignment horizontal="center" vertical="center" shrinkToFit="1"/>
    </xf>
    <xf numFmtId="0" fontId="19" fillId="2" borderId="3" xfId="0" applyFont="1" applyFill="1" applyBorder="1" applyAlignment="1">
      <alignment horizontal="center" vertical="center" shrinkToFit="1"/>
    </xf>
    <xf numFmtId="0" fontId="20" fillId="0" borderId="15" xfId="0" applyFont="1" applyBorder="1" applyAlignment="1" applyProtection="1">
      <alignment horizontal="center" vertical="center" shrinkToFit="1"/>
      <protection locked="0"/>
    </xf>
    <xf numFmtId="0" fontId="20" fillId="0" borderId="4" xfId="0" applyFont="1" applyBorder="1" applyAlignment="1" applyProtection="1">
      <alignment horizontal="center" vertical="center" shrinkToFit="1"/>
      <protection locked="0"/>
    </xf>
    <xf numFmtId="0" fontId="16" fillId="0" borderId="15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30" xfId="0" applyFont="1" applyBorder="1" applyAlignment="1">
      <alignment horizontal="center" vertical="center" shrinkToFit="1"/>
    </xf>
    <xf numFmtId="49" fontId="17" fillId="5" borderId="15" xfId="0" applyNumberFormat="1" applyFont="1" applyFill="1" applyBorder="1" applyAlignment="1">
      <alignment horizontal="center" vertical="center" shrinkToFit="1"/>
    </xf>
    <xf numFmtId="49" fontId="17" fillId="5" borderId="4" xfId="0" applyNumberFormat="1" applyFont="1" applyFill="1" applyBorder="1" applyAlignment="1">
      <alignment horizontal="center" vertical="center" shrinkToFit="1"/>
    </xf>
    <xf numFmtId="49" fontId="17" fillId="5" borderId="30" xfId="0" applyNumberFormat="1" applyFont="1" applyFill="1" applyBorder="1" applyAlignment="1">
      <alignment horizontal="center" vertical="center" shrinkToFit="1"/>
    </xf>
    <xf numFmtId="0" fontId="0" fillId="0" borderId="16" xfId="0" applyBorder="1" applyAlignment="1">
      <alignment horizontal="left" vertical="center"/>
    </xf>
    <xf numFmtId="0" fontId="15" fillId="0" borderId="16" xfId="0" applyFont="1" applyBorder="1" applyAlignment="1">
      <alignment horizontal="center" vertical="center" shrinkToFit="1"/>
    </xf>
    <xf numFmtId="0" fontId="25" fillId="3" borderId="16" xfId="0" applyFont="1" applyFill="1" applyBorder="1" applyAlignment="1">
      <alignment horizontal="center" vertical="center"/>
    </xf>
    <xf numFmtId="0" fontId="15" fillId="0" borderId="18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19" xfId="0" applyFont="1" applyBorder="1" applyAlignment="1">
      <alignment horizontal="center" vertical="center" shrinkToFit="1"/>
    </xf>
    <xf numFmtId="0" fontId="15" fillId="0" borderId="13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14" xfId="0" applyFont="1" applyBorder="1" applyAlignment="1">
      <alignment horizontal="center" vertical="center" shrinkToFit="1"/>
    </xf>
    <xf numFmtId="0" fontId="34" fillId="0" borderId="16" xfId="4" applyNumberFormat="1" applyFont="1" applyBorder="1" applyAlignment="1">
      <alignment horizontal="center" vertical="center" shrinkToFit="1"/>
    </xf>
    <xf numFmtId="0" fontId="34" fillId="0" borderId="1" xfId="4" applyNumberFormat="1" applyFont="1" applyBorder="1" applyAlignment="1">
      <alignment horizontal="center" vertical="center" shrinkToFit="1"/>
    </xf>
    <xf numFmtId="0" fontId="34" fillId="0" borderId="17" xfId="4" applyNumberFormat="1" applyFont="1" applyBorder="1" applyAlignment="1">
      <alignment horizontal="center" vertical="center"/>
    </xf>
    <xf numFmtId="0" fontId="34" fillId="0" borderId="4" xfId="4" applyNumberFormat="1" applyFont="1" applyBorder="1" applyAlignment="1">
      <alignment horizontal="center" vertical="center"/>
    </xf>
    <xf numFmtId="49" fontId="34" fillId="0" borderId="4" xfId="4" applyNumberFormat="1" applyFont="1" applyBorder="1" applyAlignment="1">
      <alignment horizontal="center" vertical="center"/>
    </xf>
    <xf numFmtId="0" fontId="34" fillId="0" borderId="5" xfId="4" applyNumberFormat="1" applyFont="1" applyBorder="1" applyAlignment="1">
      <alignment horizontal="center" vertical="center"/>
    </xf>
    <xf numFmtId="0" fontId="27" fillId="0" borderId="16" xfId="4" applyNumberFormat="1" applyFont="1" applyBorder="1" applyAlignment="1">
      <alignment horizontal="center" vertical="center"/>
    </xf>
    <xf numFmtId="0" fontId="27" fillId="0" borderId="1" xfId="4" applyNumberFormat="1" applyFont="1" applyBorder="1" applyAlignment="1">
      <alignment horizontal="center" vertical="center"/>
    </xf>
    <xf numFmtId="0" fontId="34" fillId="0" borderId="6" xfId="4" applyNumberFormat="1" applyFont="1" applyBorder="1" applyAlignment="1">
      <alignment horizontal="center" vertical="center"/>
    </xf>
    <xf numFmtId="0" fontId="34" fillId="0" borderId="7" xfId="4" applyNumberFormat="1" applyFont="1" applyBorder="1" applyAlignment="1">
      <alignment horizontal="center" vertical="center"/>
    </xf>
    <xf numFmtId="0" fontId="38" fillId="0" borderId="7" xfId="4" applyNumberFormat="1" applyFont="1" applyBorder="1" applyAlignment="1">
      <alignment horizontal="center" vertical="center"/>
    </xf>
    <xf numFmtId="0" fontId="38" fillId="0" borderId="8" xfId="4" applyNumberFormat="1" applyFont="1" applyBorder="1" applyAlignment="1">
      <alignment horizontal="center" vertical="center"/>
    </xf>
    <xf numFmtId="0" fontId="34" fillId="0" borderId="0" xfId="4" applyNumberFormat="1" applyFont="1" applyBorder="1" applyAlignment="1">
      <alignment horizontal="right" vertical="center"/>
    </xf>
    <xf numFmtId="0" fontId="34" fillId="0" borderId="0" xfId="4" applyNumberFormat="1" applyFont="1" applyBorder="1" applyAlignment="1">
      <alignment horizontal="left" vertical="top"/>
    </xf>
    <xf numFmtId="0" fontId="34" fillId="0" borderId="10" xfId="4" applyNumberFormat="1" applyFont="1" applyBorder="1" applyAlignment="1">
      <alignment horizontal="left" vertical="top"/>
    </xf>
    <xf numFmtId="0" fontId="34" fillId="0" borderId="7" xfId="4" applyNumberFormat="1" applyFont="1" applyBorder="1" applyAlignment="1">
      <alignment horizontal="left" vertical="center"/>
    </xf>
    <xf numFmtId="0" fontId="34" fillId="0" borderId="0" xfId="4" applyNumberFormat="1" applyFont="1" applyBorder="1" applyAlignment="1">
      <alignment horizontal="left" vertical="center"/>
    </xf>
    <xf numFmtId="0" fontId="27" fillId="0" borderId="9" xfId="4" applyNumberFormat="1" applyFont="1" applyBorder="1" applyAlignment="1">
      <alignment horizontal="center" vertical="center" textRotation="255" shrinkToFit="1"/>
    </xf>
    <xf numFmtId="0" fontId="27" fillId="0" borderId="0" xfId="4" applyNumberFormat="1" applyFont="1" applyBorder="1" applyAlignment="1">
      <alignment horizontal="center" vertical="center" textRotation="255" shrinkToFit="1"/>
    </xf>
    <xf numFmtId="0" fontId="27" fillId="0" borderId="6" xfId="4" applyNumberFormat="1" applyFont="1" applyBorder="1" applyAlignment="1">
      <alignment horizontal="center" vertical="center" textRotation="255" shrinkToFit="1"/>
    </xf>
    <xf numFmtId="0" fontId="27" fillId="0" borderId="7" xfId="4" applyNumberFormat="1" applyFont="1" applyBorder="1" applyAlignment="1">
      <alignment horizontal="center" vertical="center" textRotation="255" shrinkToFit="1"/>
    </xf>
    <xf numFmtId="0" fontId="34" fillId="0" borderId="0" xfId="4" applyNumberFormat="1" applyFont="1" applyBorder="1" applyAlignment="1">
      <alignment horizontal="left" vertical="center" wrapText="1"/>
    </xf>
    <xf numFmtId="0" fontId="27" fillId="0" borderId="0" xfId="4" applyNumberFormat="1" applyFont="1" applyBorder="1" applyAlignment="1">
      <alignment horizontal="left" vertical="center" wrapText="1"/>
    </xf>
    <xf numFmtId="0" fontId="27" fillId="0" borderId="10" xfId="4" applyNumberFormat="1" applyFont="1" applyBorder="1" applyAlignment="1">
      <alignment horizontal="left" vertical="center" wrapText="1"/>
    </xf>
    <xf numFmtId="0" fontId="34" fillId="0" borderId="10" xfId="4" applyNumberFormat="1" applyFont="1" applyBorder="1" applyAlignment="1">
      <alignment horizontal="left" vertical="center"/>
    </xf>
    <xf numFmtId="0" fontId="34" fillId="0" borderId="9" xfId="4" applyNumberFormat="1" applyFont="1" applyBorder="1" applyAlignment="1">
      <alignment horizontal="center" vertical="center" textRotation="255"/>
    </xf>
    <xf numFmtId="0" fontId="34" fillId="0" borderId="0" xfId="4" applyNumberFormat="1" applyFont="1" applyBorder="1" applyAlignment="1">
      <alignment horizontal="center" vertical="center" textRotation="255"/>
    </xf>
    <xf numFmtId="0" fontId="34" fillId="0" borderId="6" xfId="4" applyNumberFormat="1" applyFont="1" applyBorder="1" applyAlignment="1">
      <alignment horizontal="center" vertical="center" textRotation="255"/>
    </xf>
    <xf numFmtId="0" fontId="34" fillId="0" borderId="7" xfId="4" applyNumberFormat="1" applyFont="1" applyBorder="1" applyAlignment="1">
      <alignment horizontal="center" vertical="center" textRotation="255"/>
    </xf>
    <xf numFmtId="0" fontId="31" fillId="0" borderId="7" xfId="4" applyNumberFormat="1" applyFont="1" applyBorder="1" applyAlignment="1">
      <alignment horizontal="left" vertical="center"/>
    </xf>
    <xf numFmtId="0" fontId="31" fillId="0" borderId="8" xfId="4" applyNumberFormat="1" applyFont="1" applyBorder="1" applyAlignment="1">
      <alignment horizontal="left" vertical="center"/>
    </xf>
    <xf numFmtId="0" fontId="34" fillId="0" borderId="8" xfId="4" applyNumberFormat="1" applyFont="1" applyBorder="1" applyAlignment="1">
      <alignment horizontal="left" vertical="center"/>
    </xf>
    <xf numFmtId="0" fontId="35" fillId="0" borderId="7" xfId="4" applyNumberFormat="1" applyFont="1" applyBorder="1" applyAlignment="1">
      <alignment horizontal="center" vertical="center" wrapText="1"/>
    </xf>
    <xf numFmtId="0" fontId="35" fillId="0" borderId="7" xfId="4" applyNumberFormat="1" applyFont="1" applyBorder="1" applyAlignment="1">
      <alignment horizontal="center" vertical="center"/>
    </xf>
    <xf numFmtId="0" fontId="42" fillId="0" borderId="90" xfId="4" applyNumberFormat="1" applyFont="1" applyBorder="1" applyAlignment="1">
      <alignment horizontal="left" vertical="center" wrapText="1"/>
    </xf>
    <xf numFmtId="0" fontId="42" fillId="0" borderId="91" xfId="4" applyNumberFormat="1" applyFont="1" applyBorder="1" applyAlignment="1">
      <alignment horizontal="left" vertical="center" wrapText="1"/>
    </xf>
    <xf numFmtId="0" fontId="42" fillId="0" borderId="93" xfId="4" applyNumberFormat="1" applyFont="1" applyBorder="1" applyAlignment="1">
      <alignment horizontal="left" vertical="center" wrapText="1"/>
    </xf>
    <xf numFmtId="0" fontId="42" fillId="0" borderId="94" xfId="4" applyNumberFormat="1" applyFont="1" applyBorder="1" applyAlignment="1">
      <alignment horizontal="left" vertical="center" wrapText="1"/>
    </xf>
    <xf numFmtId="0" fontId="27" fillId="0" borderId="6" xfId="4" applyNumberFormat="1" applyFont="1" applyBorder="1" applyAlignment="1">
      <alignment horizontal="center" vertical="top"/>
    </xf>
    <xf numFmtId="0" fontId="27" fillId="0" borderId="7" xfId="4" applyNumberFormat="1" applyFont="1" applyBorder="1" applyAlignment="1">
      <alignment horizontal="center" vertical="top"/>
    </xf>
    <xf numFmtId="0" fontId="27" fillId="0" borderId="8" xfId="4" applyNumberFormat="1" applyFont="1" applyBorder="1" applyAlignment="1">
      <alignment horizontal="center" vertical="top"/>
    </xf>
    <xf numFmtId="0" fontId="34" fillId="0" borderId="2" xfId="4" applyNumberFormat="1" applyFont="1" applyBorder="1" applyAlignment="1">
      <alignment horizontal="center" vertical="center" shrinkToFit="1"/>
    </xf>
    <xf numFmtId="0" fontId="34" fillId="0" borderId="3" xfId="4" applyNumberFormat="1" applyFont="1" applyBorder="1" applyAlignment="1">
      <alignment horizontal="center" vertical="center" shrinkToFit="1"/>
    </xf>
    <xf numFmtId="0" fontId="27" fillId="0" borderId="1" xfId="4" applyNumberFormat="1" applyFont="1" applyBorder="1" applyAlignment="1">
      <alignment horizontal="center" vertical="center" shrinkToFit="1"/>
    </xf>
    <xf numFmtId="0" fontId="27" fillId="0" borderId="2" xfId="4" applyNumberFormat="1" applyFont="1" applyBorder="1" applyAlignment="1">
      <alignment horizontal="center" vertical="center" shrinkToFit="1"/>
    </xf>
    <xf numFmtId="0" fontId="27" fillId="0" borderId="3" xfId="4" applyNumberFormat="1" applyFont="1" applyBorder="1" applyAlignment="1">
      <alignment horizontal="center" vertical="center" shrinkToFit="1"/>
    </xf>
    <xf numFmtId="0" fontId="34" fillId="0" borderId="17" xfId="4" applyNumberFormat="1" applyFont="1" applyBorder="1" applyAlignment="1">
      <alignment horizontal="center" vertical="center" shrinkToFit="1"/>
    </xf>
    <xf numFmtId="0" fontId="34" fillId="0" borderId="4" xfId="4" applyNumberFormat="1" applyFont="1" applyBorder="1" applyAlignment="1">
      <alignment horizontal="center" vertical="center" shrinkToFit="1"/>
    </xf>
    <xf numFmtId="0" fontId="34" fillId="0" borderId="10" xfId="4" applyNumberFormat="1" applyFont="1" applyBorder="1" applyAlignment="1">
      <alignment horizontal="right" vertical="center"/>
    </xf>
    <xf numFmtId="0" fontId="34" fillId="0" borderId="9" xfId="4" applyNumberFormat="1" applyFont="1" applyBorder="1" applyAlignment="1">
      <alignment horizontal="center" vertical="top" wrapText="1"/>
    </xf>
    <xf numFmtId="0" fontId="34" fillId="0" borderId="0" xfId="4" applyNumberFormat="1" applyFont="1" applyBorder="1" applyAlignment="1">
      <alignment horizontal="center" vertical="top" wrapText="1"/>
    </xf>
    <xf numFmtId="0" fontId="34" fillId="0" borderId="10" xfId="4" applyNumberFormat="1" applyFont="1" applyBorder="1" applyAlignment="1">
      <alignment horizontal="center" vertical="top" wrapText="1"/>
    </xf>
    <xf numFmtId="0" fontId="31" fillId="0" borderId="17" xfId="4" applyNumberFormat="1" applyFont="1" applyBorder="1" applyAlignment="1">
      <alignment horizontal="center" vertical="center" textRotation="255" shrinkToFit="1"/>
    </xf>
    <xf numFmtId="0" fontId="31" fillId="0" borderId="4" xfId="4" applyNumberFormat="1" applyFont="1" applyBorder="1" applyAlignment="1">
      <alignment horizontal="center" vertical="center" textRotation="255" shrinkToFit="1"/>
    </xf>
    <xf numFmtId="0" fontId="31" fillId="0" borderId="5" xfId="4" applyNumberFormat="1" applyFont="1" applyBorder="1" applyAlignment="1">
      <alignment horizontal="center" vertical="center" textRotation="255" shrinkToFit="1"/>
    </xf>
    <xf numFmtId="0" fontId="31" fillId="0" borderId="6" xfId="4" applyNumberFormat="1" applyFont="1" applyBorder="1" applyAlignment="1">
      <alignment horizontal="center" vertical="center" textRotation="255" shrinkToFit="1"/>
    </xf>
    <xf numFmtId="0" fontId="31" fillId="0" borderId="7" xfId="4" applyNumberFormat="1" applyFont="1" applyBorder="1" applyAlignment="1">
      <alignment horizontal="center" vertical="center" textRotation="255" shrinkToFit="1"/>
    </xf>
    <xf numFmtId="0" fontId="31" fillId="0" borderId="8" xfId="4" applyNumberFormat="1" applyFont="1" applyBorder="1" applyAlignment="1">
      <alignment horizontal="center" vertical="center" textRotation="255" shrinkToFit="1"/>
    </xf>
    <xf numFmtId="0" fontId="27" fillId="0" borderId="17" xfId="4" applyNumberFormat="1" applyFont="1" applyBorder="1" applyAlignment="1">
      <alignment vertical="center"/>
    </xf>
    <xf numFmtId="0" fontId="27" fillId="0" borderId="4" xfId="4" applyNumberFormat="1" applyFont="1" applyBorder="1" applyAlignment="1">
      <alignment vertical="center"/>
    </xf>
    <xf numFmtId="0" fontId="27" fillId="0" borderId="5" xfId="4" applyNumberFormat="1" applyFont="1" applyBorder="1" applyAlignment="1">
      <alignment vertical="center"/>
    </xf>
    <xf numFmtId="0" fontId="36" fillId="0" borderId="17" xfId="4" applyNumberFormat="1" applyFont="1" applyBorder="1" applyAlignment="1">
      <alignment horizontal="center" vertical="center"/>
    </xf>
    <xf numFmtId="0" fontId="36" fillId="0" borderId="4" xfId="4" applyNumberFormat="1" applyFont="1" applyBorder="1" applyAlignment="1">
      <alignment horizontal="center" vertical="center"/>
    </xf>
    <xf numFmtId="0" fontId="36" fillId="0" borderId="6" xfId="4" applyNumberFormat="1" applyFont="1" applyBorder="1" applyAlignment="1">
      <alignment horizontal="center" vertical="center"/>
    </xf>
    <xf numFmtId="0" fontId="36" fillId="0" borderId="7" xfId="4" applyNumberFormat="1" applyFont="1" applyBorder="1" applyAlignment="1">
      <alignment horizontal="center" vertical="center"/>
    </xf>
    <xf numFmtId="0" fontId="38" fillId="0" borderId="60" xfId="4" applyNumberFormat="1" applyFont="1" applyBorder="1" applyAlignment="1">
      <alignment horizontal="center" vertical="center" wrapText="1"/>
    </xf>
    <xf numFmtId="0" fontId="38" fillId="0" borderId="88" xfId="4" applyNumberFormat="1" applyFont="1" applyBorder="1" applyAlignment="1">
      <alignment horizontal="center" vertical="center"/>
    </xf>
    <xf numFmtId="0" fontId="38" fillId="0" borderId="58" xfId="4" applyNumberFormat="1" applyFont="1" applyBorder="1" applyAlignment="1">
      <alignment horizontal="center" vertical="center"/>
    </xf>
    <xf numFmtId="0" fontId="38" fillId="0" borderId="3" xfId="4" applyNumberFormat="1" applyFont="1" applyBorder="1" applyAlignment="1">
      <alignment horizontal="center" vertical="center"/>
    </xf>
    <xf numFmtId="0" fontId="38" fillId="0" borderId="16" xfId="4" applyNumberFormat="1" applyFont="1" applyBorder="1" applyAlignment="1">
      <alignment horizontal="center" vertical="center"/>
    </xf>
    <xf numFmtId="0" fontId="38" fillId="0" borderId="1" xfId="4" applyNumberFormat="1" applyFont="1" applyBorder="1" applyAlignment="1">
      <alignment horizontal="center" vertical="center"/>
    </xf>
    <xf numFmtId="0" fontId="36" fillId="0" borderId="4" xfId="4" applyNumberFormat="1" applyFont="1" applyBorder="1" applyAlignment="1">
      <alignment horizontal="left" vertical="center"/>
    </xf>
    <xf numFmtId="0" fontId="36" fillId="0" borderId="7" xfId="4" applyNumberFormat="1" applyFont="1" applyBorder="1" applyAlignment="1">
      <alignment horizontal="left" vertical="center"/>
    </xf>
    <xf numFmtId="0" fontId="27" fillId="0" borderId="89" xfId="4" applyNumberFormat="1" applyFont="1" applyBorder="1" applyAlignment="1">
      <alignment horizontal="center" vertical="center" textRotation="255"/>
    </xf>
    <xf numFmtId="0" fontId="41" fillId="0" borderId="90" xfId="4" applyNumberFormat="1" applyFont="1" applyBorder="1" applyAlignment="1">
      <alignment horizontal="center" vertical="center" textRotation="255"/>
    </xf>
    <xf numFmtId="0" fontId="41" fillId="0" borderId="91" xfId="4" applyNumberFormat="1" applyFont="1" applyBorder="1" applyAlignment="1">
      <alignment horizontal="center" vertical="center" textRotation="255"/>
    </xf>
    <xf numFmtId="0" fontId="41" fillId="0" borderId="92" xfId="4" applyNumberFormat="1" applyFont="1" applyBorder="1" applyAlignment="1">
      <alignment horizontal="center" vertical="center" textRotation="255"/>
    </xf>
    <xf numFmtId="0" fontId="41" fillId="0" borderId="93" xfId="4" applyNumberFormat="1" applyFont="1" applyBorder="1" applyAlignment="1">
      <alignment horizontal="center" vertical="center" textRotation="255"/>
    </xf>
    <xf numFmtId="0" fontId="41" fillId="0" borderId="94" xfId="4" applyNumberFormat="1" applyFont="1" applyBorder="1" applyAlignment="1">
      <alignment horizontal="center" vertical="center" textRotation="255"/>
    </xf>
    <xf numFmtId="0" fontId="36" fillId="0" borderId="45" xfId="4" applyNumberFormat="1" applyFont="1" applyBorder="1" applyAlignment="1">
      <alignment horizontal="center" vertical="center"/>
    </xf>
    <xf numFmtId="0" fontId="36" fillId="0" borderId="5" xfId="4" applyNumberFormat="1" applyFont="1" applyBorder="1" applyAlignment="1">
      <alignment horizontal="center" vertical="center"/>
    </xf>
    <xf numFmtId="0" fontId="36" fillId="0" borderId="65" xfId="4" applyNumberFormat="1" applyFont="1" applyBorder="1" applyAlignment="1">
      <alignment horizontal="center" vertical="center"/>
    </xf>
    <xf numFmtId="0" fontId="36" fillId="0" borderId="10" xfId="4" applyNumberFormat="1" applyFont="1" applyBorder="1" applyAlignment="1">
      <alignment horizontal="center" vertical="center"/>
    </xf>
    <xf numFmtId="0" fontId="36" fillId="0" borderId="44" xfId="4" applyNumberFormat="1" applyFont="1" applyBorder="1" applyAlignment="1">
      <alignment horizontal="center" vertical="center"/>
    </xf>
    <xf numFmtId="0" fontId="36" fillId="0" borderId="9" xfId="4" applyNumberFormat="1" applyFont="1" applyBorder="1" applyAlignment="1">
      <alignment horizontal="center" vertical="center"/>
    </xf>
    <xf numFmtId="0" fontId="36" fillId="0" borderId="46" xfId="4" applyNumberFormat="1" applyFont="1" applyBorder="1" applyAlignment="1">
      <alignment horizontal="center" vertical="center"/>
    </xf>
    <xf numFmtId="0" fontId="36" fillId="0" borderId="56" xfId="4" applyNumberFormat="1" applyFont="1" applyBorder="1" applyAlignment="1">
      <alignment horizontal="center" vertical="center"/>
    </xf>
    <xf numFmtId="0" fontId="36" fillId="0" borderId="57" xfId="4" applyNumberFormat="1" applyFont="1" applyBorder="1" applyAlignment="1">
      <alignment horizontal="center" vertical="center"/>
    </xf>
    <xf numFmtId="0" fontId="36" fillId="0" borderId="8" xfId="4" applyNumberFormat="1" applyFont="1" applyBorder="1" applyAlignment="1">
      <alignment horizontal="center" vertical="center"/>
    </xf>
    <xf numFmtId="0" fontId="31" fillId="0" borderId="1" xfId="4" applyNumberFormat="1" applyFont="1" applyBorder="1" applyAlignment="1">
      <alignment horizontal="center" vertical="center"/>
    </xf>
    <xf numFmtId="0" fontId="31" fillId="0" borderId="2" xfId="4" applyNumberFormat="1" applyFont="1" applyBorder="1" applyAlignment="1">
      <alignment horizontal="center" vertical="center"/>
    </xf>
    <xf numFmtId="0" fontId="31" fillId="0" borderId="3" xfId="4" applyNumberFormat="1" applyFont="1" applyBorder="1" applyAlignment="1">
      <alignment horizontal="center" vertical="center"/>
    </xf>
    <xf numFmtId="0" fontId="34" fillId="0" borderId="48" xfId="4" applyNumberFormat="1" applyFont="1" applyBorder="1" applyAlignment="1">
      <alignment vertical="top"/>
    </xf>
    <xf numFmtId="0" fontId="31" fillId="0" borderId="48" xfId="4" applyNumberFormat="1" applyFont="1" applyBorder="1" applyAlignment="1">
      <alignment horizontal="left" vertical="center"/>
    </xf>
    <xf numFmtId="0" fontId="31" fillId="0" borderId="49" xfId="4" applyNumberFormat="1" applyFont="1" applyBorder="1" applyAlignment="1">
      <alignment horizontal="left" vertical="center"/>
    </xf>
    <xf numFmtId="0" fontId="34" fillId="0" borderId="17" xfId="4" applyNumberFormat="1" applyFont="1" applyBorder="1" applyAlignment="1">
      <alignment horizontal="center" vertical="center" wrapText="1"/>
    </xf>
    <xf numFmtId="0" fontId="24" fillId="0" borderId="5" xfId="4" applyNumberFormat="1" applyFont="1" applyBorder="1" applyAlignment="1">
      <alignment horizontal="center" vertical="center"/>
    </xf>
    <xf numFmtId="0" fontId="24" fillId="0" borderId="9" xfId="4" applyNumberFormat="1" applyFont="1" applyBorder="1" applyAlignment="1">
      <alignment horizontal="center" vertical="center"/>
    </xf>
    <xf numFmtId="0" fontId="24" fillId="0" borderId="10" xfId="4" applyNumberFormat="1" applyFont="1" applyBorder="1" applyAlignment="1">
      <alignment horizontal="center" vertical="center"/>
    </xf>
    <xf numFmtId="0" fontId="36" fillId="0" borderId="67" xfId="4" applyNumberFormat="1" applyFont="1" applyBorder="1" applyAlignment="1">
      <alignment horizontal="center" vertical="center"/>
    </xf>
    <xf numFmtId="0" fontId="38" fillId="0" borderId="67" xfId="4" applyNumberFormat="1" applyFont="1" applyBorder="1" applyAlignment="1">
      <alignment horizontal="center" vertical="center" wrapText="1"/>
    </xf>
    <xf numFmtId="0" fontId="38" fillId="0" borderId="7" xfId="4" applyNumberFormat="1" applyFont="1" applyBorder="1" applyAlignment="1">
      <alignment horizontal="center" vertical="center" wrapText="1"/>
    </xf>
    <xf numFmtId="0" fontId="36" fillId="0" borderId="67" xfId="4" applyNumberFormat="1" applyFont="1" applyBorder="1" applyAlignment="1">
      <alignment horizontal="left" vertical="center" shrinkToFit="1"/>
    </xf>
    <xf numFmtId="0" fontId="36" fillId="0" borderId="68" xfId="4" applyNumberFormat="1" applyFont="1" applyBorder="1" applyAlignment="1">
      <alignment horizontal="left" vertical="center" shrinkToFit="1"/>
    </xf>
    <xf numFmtId="0" fontId="36" fillId="0" borderId="7" xfId="4" applyNumberFormat="1" applyFont="1" applyBorder="1" applyAlignment="1">
      <alignment horizontal="left" vertical="center" shrinkToFit="1"/>
    </xf>
    <xf numFmtId="0" fontId="36" fillId="0" borderId="0" xfId="4" applyNumberFormat="1" applyFont="1" applyBorder="1" applyAlignment="1">
      <alignment horizontal="left" vertical="center" shrinkToFit="1"/>
    </xf>
    <xf numFmtId="0" fontId="36" fillId="0" borderId="10" xfId="4" applyNumberFormat="1" applyFont="1" applyBorder="1" applyAlignment="1">
      <alignment horizontal="left" vertical="center" shrinkToFit="1"/>
    </xf>
    <xf numFmtId="0" fontId="29" fillId="0" borderId="0" xfId="4" applyNumberFormat="1" applyFont="1" applyBorder="1" applyAlignment="1">
      <alignment horizontal="center" vertical="center" wrapText="1" shrinkToFit="1"/>
    </xf>
    <xf numFmtId="0" fontId="29" fillId="0" borderId="10" xfId="4" applyNumberFormat="1" applyFont="1" applyBorder="1" applyAlignment="1">
      <alignment horizontal="center" vertical="center" wrapText="1" shrinkToFit="1"/>
    </xf>
    <xf numFmtId="0" fontId="29" fillId="0" borderId="7" xfId="4" applyNumberFormat="1" applyFont="1" applyBorder="1" applyAlignment="1">
      <alignment horizontal="center" vertical="center" wrapText="1" shrinkToFit="1"/>
    </xf>
    <xf numFmtId="0" fontId="29" fillId="0" borderId="8" xfId="4" applyNumberFormat="1" applyFont="1" applyBorder="1" applyAlignment="1">
      <alignment horizontal="center" vertical="center" wrapText="1" shrinkToFit="1"/>
    </xf>
    <xf numFmtId="0" fontId="36" fillId="0" borderId="68" xfId="4" applyNumberFormat="1" applyFont="1" applyBorder="1" applyAlignment="1">
      <alignment horizontal="center" vertical="center"/>
    </xf>
    <xf numFmtId="0" fontId="28" fillId="0" borderId="0" xfId="4" applyFont="1" applyFill="1" applyBorder="1" applyAlignment="1">
      <alignment horizontal="center" vertical="center" textRotation="255"/>
    </xf>
    <xf numFmtId="0" fontId="34" fillId="0" borderId="6" xfId="4" applyNumberFormat="1" applyFont="1" applyBorder="1" applyAlignment="1">
      <alignment horizontal="center" vertical="center" shrinkToFit="1"/>
    </xf>
    <xf numFmtId="0" fontId="34" fillId="0" borderId="7" xfId="4" applyNumberFormat="1" applyFont="1" applyBorder="1" applyAlignment="1">
      <alignment horizontal="center" vertical="center" shrinkToFit="1"/>
    </xf>
    <xf numFmtId="0" fontId="34" fillId="0" borderId="8" xfId="4" applyNumberFormat="1" applyFont="1" applyBorder="1" applyAlignment="1">
      <alignment horizontal="center" vertical="center" shrinkToFit="1"/>
    </xf>
    <xf numFmtId="0" fontId="27" fillId="0" borderId="17" xfId="4" applyNumberFormat="1" applyFont="1" applyBorder="1" applyAlignment="1">
      <alignment horizontal="center" vertical="center" textRotation="255"/>
    </xf>
    <xf numFmtId="0" fontId="27" fillId="0" borderId="4" xfId="4" applyNumberFormat="1" applyFont="1" applyBorder="1" applyAlignment="1">
      <alignment horizontal="center" vertical="center" textRotation="255"/>
    </xf>
    <xf numFmtId="0" fontId="27" fillId="0" borderId="5" xfId="4" applyNumberFormat="1" applyFont="1" applyBorder="1" applyAlignment="1">
      <alignment horizontal="center" vertical="center" textRotation="255"/>
    </xf>
    <xf numFmtId="0" fontId="27" fillId="0" borderId="9" xfId="4" applyNumberFormat="1" applyFont="1" applyBorder="1" applyAlignment="1">
      <alignment horizontal="center" vertical="center" textRotation="255"/>
    </xf>
    <xf numFmtId="0" fontId="27" fillId="0" borderId="0" xfId="4" applyNumberFormat="1" applyFont="1" applyBorder="1" applyAlignment="1">
      <alignment horizontal="center" vertical="center" textRotation="255"/>
    </xf>
    <xf numFmtId="0" fontId="27" fillId="0" borderId="10" xfId="4" applyNumberFormat="1" applyFont="1" applyBorder="1" applyAlignment="1">
      <alignment horizontal="center" vertical="center" textRotation="255"/>
    </xf>
    <xf numFmtId="0" fontId="27" fillId="0" borderId="6" xfId="4" applyNumberFormat="1" applyFont="1" applyBorder="1" applyAlignment="1">
      <alignment horizontal="center" vertical="center" textRotation="255"/>
    </xf>
    <xf numFmtId="0" fontId="27" fillId="0" borderId="7" xfId="4" applyNumberFormat="1" applyFont="1" applyBorder="1" applyAlignment="1">
      <alignment horizontal="center" vertical="center" textRotation="255"/>
    </xf>
    <xf numFmtId="0" fontId="27" fillId="0" borderId="8" xfId="4" applyNumberFormat="1" applyFont="1" applyBorder="1" applyAlignment="1">
      <alignment horizontal="center" vertical="center" textRotation="255"/>
    </xf>
    <xf numFmtId="0" fontId="27" fillId="0" borderId="17" xfId="4" applyNumberFormat="1" applyFont="1" applyBorder="1" applyAlignment="1">
      <alignment horizontal="center" vertical="center"/>
    </xf>
    <xf numFmtId="0" fontId="27" fillId="0" borderId="4" xfId="4" applyNumberFormat="1" applyFont="1" applyBorder="1" applyAlignment="1">
      <alignment horizontal="center" vertical="center"/>
    </xf>
    <xf numFmtId="0" fontId="27" fillId="0" borderId="5" xfId="4" applyNumberFormat="1" applyFont="1" applyBorder="1" applyAlignment="1">
      <alignment horizontal="center" vertical="center"/>
    </xf>
    <xf numFmtId="0" fontId="28" fillId="10" borderId="0" xfId="4" applyNumberFormat="1" applyFont="1" applyFill="1" applyBorder="1" applyAlignment="1">
      <alignment horizontal="center" vertical="center" textRotation="255"/>
    </xf>
    <xf numFmtId="0" fontId="36" fillId="0" borderId="79" xfId="4" applyNumberFormat="1" applyFont="1" applyBorder="1" applyAlignment="1">
      <alignment horizontal="center" vertical="center"/>
    </xf>
    <xf numFmtId="0" fontId="36" fillId="0" borderId="80" xfId="4" applyNumberFormat="1" applyFont="1" applyBorder="1" applyAlignment="1">
      <alignment horizontal="center" vertical="center"/>
    </xf>
    <xf numFmtId="0" fontId="36" fillId="0" borderId="85" xfId="4" applyNumberFormat="1" applyFont="1" applyBorder="1" applyAlignment="1">
      <alignment horizontal="center" vertical="center"/>
    </xf>
    <xf numFmtId="0" fontId="36" fillId="0" borderId="86" xfId="4" applyNumberFormat="1" applyFont="1" applyBorder="1" applyAlignment="1">
      <alignment horizontal="center" vertical="center"/>
    </xf>
    <xf numFmtId="0" fontId="36" fillId="0" borderId="81" xfId="4" applyNumberFormat="1" applyFont="1" applyBorder="1" applyAlignment="1">
      <alignment horizontal="center" vertical="center"/>
    </xf>
    <xf numFmtId="0" fontId="36" fillId="0" borderId="82" xfId="4" applyNumberFormat="1" applyFont="1" applyBorder="1" applyAlignment="1">
      <alignment horizontal="center" vertical="center"/>
    </xf>
    <xf numFmtId="0" fontId="36" fillId="0" borderId="83" xfId="4" applyNumberFormat="1" applyFont="1" applyBorder="1" applyAlignment="1">
      <alignment horizontal="center" vertical="center"/>
    </xf>
    <xf numFmtId="0" fontId="36" fillId="0" borderId="87" xfId="4" applyNumberFormat="1" applyFont="1" applyBorder="1" applyAlignment="1">
      <alignment horizontal="center" vertical="center"/>
    </xf>
    <xf numFmtId="0" fontId="36" fillId="0" borderId="42" xfId="4" applyNumberFormat="1" applyFont="1" applyBorder="1" applyAlignment="1">
      <alignment horizontal="center" vertical="center"/>
    </xf>
    <xf numFmtId="0" fontId="36" fillId="0" borderId="43" xfId="4" applyNumberFormat="1" applyFont="1" applyBorder="1" applyAlignment="1">
      <alignment horizontal="center" vertical="center"/>
    </xf>
    <xf numFmtId="0" fontId="36" fillId="0" borderId="78" xfId="4" applyNumberFormat="1" applyFont="1" applyBorder="1" applyAlignment="1">
      <alignment horizontal="center" vertical="center"/>
    </xf>
    <xf numFmtId="0" fontId="36" fillId="9" borderId="45" xfId="4" applyNumberFormat="1" applyFont="1" applyFill="1" applyBorder="1" applyAlignment="1">
      <alignment horizontal="center" vertical="center"/>
    </xf>
    <xf numFmtId="0" fontId="36" fillId="9" borderId="44" xfId="4" applyNumberFormat="1" applyFont="1" applyFill="1" applyBorder="1" applyAlignment="1">
      <alignment horizontal="center" vertical="center"/>
    </xf>
    <xf numFmtId="0" fontId="36" fillId="9" borderId="57" xfId="4" applyNumberFormat="1" applyFont="1" applyFill="1" applyBorder="1" applyAlignment="1">
      <alignment horizontal="center" vertical="center"/>
    </xf>
    <xf numFmtId="0" fontId="36" fillId="9" borderId="56" xfId="4" applyNumberFormat="1" applyFont="1" applyFill="1" applyBorder="1" applyAlignment="1">
      <alignment horizontal="center" vertical="center"/>
    </xf>
    <xf numFmtId="0" fontId="36" fillId="9" borderId="0" xfId="4" applyNumberFormat="1" applyFont="1" applyFill="1" applyBorder="1" applyAlignment="1">
      <alignment horizontal="center" vertical="center"/>
    </xf>
    <xf numFmtId="0" fontId="36" fillId="9" borderId="46" xfId="4" applyNumberFormat="1" applyFont="1" applyFill="1" applyBorder="1" applyAlignment="1">
      <alignment horizontal="center" vertical="center"/>
    </xf>
    <xf numFmtId="0" fontId="36" fillId="9" borderId="7" xfId="4" applyNumberFormat="1" applyFont="1" applyFill="1" applyBorder="1" applyAlignment="1">
      <alignment horizontal="center" vertical="center"/>
    </xf>
    <xf numFmtId="0" fontId="34" fillId="0" borderId="5" xfId="4" applyNumberFormat="1" applyFont="1" applyBorder="1" applyAlignment="1">
      <alignment horizontal="center" vertical="center" shrinkToFit="1"/>
    </xf>
    <xf numFmtId="0" fontId="31" fillId="0" borderId="17" xfId="4" applyNumberFormat="1" applyFont="1" applyBorder="1" applyAlignment="1">
      <alignment horizontal="center" vertical="center"/>
    </xf>
    <xf numFmtId="0" fontId="31" fillId="0" borderId="4" xfId="4" applyNumberFormat="1" applyFont="1" applyBorder="1" applyAlignment="1">
      <alignment horizontal="center" vertical="center"/>
    </xf>
    <xf numFmtId="0" fontId="31" fillId="0" borderId="5" xfId="4" applyNumberFormat="1" applyFont="1" applyBorder="1" applyAlignment="1">
      <alignment horizontal="center" vertical="center"/>
    </xf>
    <xf numFmtId="0" fontId="31" fillId="0" borderId="9" xfId="4" applyNumberFormat="1" applyFont="1" applyBorder="1" applyAlignment="1">
      <alignment horizontal="center" vertical="center"/>
    </xf>
    <xf numFmtId="0" fontId="31" fillId="0" borderId="0" xfId="4" applyNumberFormat="1" applyFont="1" applyBorder="1" applyAlignment="1">
      <alignment horizontal="center" vertical="center"/>
    </xf>
    <xf numFmtId="0" fontId="31" fillId="0" borderId="10" xfId="4" applyNumberFormat="1" applyFont="1" applyBorder="1" applyAlignment="1">
      <alignment horizontal="center" vertical="center"/>
    </xf>
    <xf numFmtId="0" fontId="31" fillId="0" borderId="6" xfId="4" applyNumberFormat="1" applyFont="1" applyBorder="1" applyAlignment="1">
      <alignment horizontal="center" vertical="center"/>
    </xf>
    <xf numFmtId="0" fontId="31" fillId="0" borderId="7" xfId="4" applyNumberFormat="1" applyFont="1" applyBorder="1" applyAlignment="1">
      <alignment horizontal="center" vertical="center"/>
    </xf>
    <xf numFmtId="0" fontId="31" fillId="0" borderId="8" xfId="4" applyNumberFormat="1" applyFont="1" applyBorder="1" applyAlignment="1">
      <alignment horizontal="center" vertical="center"/>
    </xf>
    <xf numFmtId="0" fontId="27" fillId="0" borderId="17" xfId="4" applyNumberFormat="1" applyFont="1" applyBorder="1" applyAlignment="1">
      <alignment horizontal="center" vertical="center" textRotation="255" shrinkToFit="1"/>
    </xf>
    <xf numFmtId="0" fontId="27" fillId="0" borderId="5" xfId="4" applyNumberFormat="1" applyFont="1" applyBorder="1" applyAlignment="1">
      <alignment horizontal="center" vertical="center" textRotation="255" shrinkToFit="1"/>
    </xf>
    <xf numFmtId="0" fontId="27" fillId="0" borderId="10" xfId="4" applyNumberFormat="1" applyFont="1" applyBorder="1" applyAlignment="1">
      <alignment horizontal="center" vertical="center" textRotation="255" shrinkToFit="1"/>
    </xf>
    <xf numFmtId="0" fontId="27" fillId="0" borderId="8" xfId="4" applyNumberFormat="1" applyFont="1" applyBorder="1" applyAlignment="1">
      <alignment horizontal="center" vertical="center" textRotation="255" shrinkToFit="1"/>
    </xf>
    <xf numFmtId="0" fontId="27" fillId="0" borderId="2" xfId="4" applyNumberFormat="1" applyFont="1" applyBorder="1" applyAlignment="1">
      <alignment horizontal="center" vertical="center"/>
    </xf>
    <xf numFmtId="0" fontId="27" fillId="0" borderId="3" xfId="4" applyNumberFormat="1" applyFont="1" applyBorder="1" applyAlignment="1">
      <alignment horizontal="center" vertical="center"/>
    </xf>
    <xf numFmtId="0" fontId="27" fillId="7" borderId="17" xfId="4" applyNumberFormat="1" applyFont="1" applyFill="1" applyBorder="1" applyAlignment="1">
      <alignment horizontal="center" vertical="center" shrinkToFit="1"/>
    </xf>
    <xf numFmtId="0" fontId="27" fillId="7" borderId="4" xfId="4" applyNumberFormat="1" applyFont="1" applyFill="1" applyBorder="1" applyAlignment="1">
      <alignment horizontal="center" vertical="center" shrinkToFit="1"/>
    </xf>
    <xf numFmtId="0" fontId="27" fillId="7" borderId="9" xfId="4" applyNumberFormat="1" applyFont="1" applyFill="1" applyBorder="1" applyAlignment="1">
      <alignment horizontal="center" vertical="center" shrinkToFit="1"/>
    </xf>
    <xf numFmtId="0" fontId="27" fillId="7" borderId="0" xfId="4" applyNumberFormat="1" applyFont="1" applyFill="1" applyBorder="1" applyAlignment="1">
      <alignment horizontal="center" vertical="center" shrinkToFit="1"/>
    </xf>
    <xf numFmtId="0" fontId="27" fillId="7" borderId="6" xfId="4" applyNumberFormat="1" applyFont="1" applyFill="1" applyBorder="1" applyAlignment="1">
      <alignment horizontal="center" vertical="center" shrinkToFit="1"/>
    </xf>
    <xf numFmtId="0" fontId="27" fillId="7" borderId="7" xfId="4" applyNumberFormat="1" applyFont="1" applyFill="1" applyBorder="1" applyAlignment="1">
      <alignment horizontal="center" vertical="center" shrinkToFit="1"/>
    </xf>
    <xf numFmtId="0" fontId="38" fillId="0" borderId="17" xfId="4" applyNumberFormat="1" applyFont="1" applyBorder="1" applyAlignment="1">
      <alignment horizontal="center" vertical="center" shrinkToFit="1"/>
    </xf>
    <xf numFmtId="0" fontId="38" fillId="0" borderId="4" xfId="4" applyNumberFormat="1" applyFont="1" applyBorder="1" applyAlignment="1">
      <alignment horizontal="center" vertical="center" shrinkToFit="1"/>
    </xf>
    <xf numFmtId="0" fontId="38" fillId="0" borderId="48" xfId="4" applyNumberFormat="1" applyFont="1" applyBorder="1" applyAlignment="1">
      <alignment horizontal="center" vertical="center"/>
    </xf>
    <xf numFmtId="0" fontId="38" fillId="0" borderId="75" xfId="4" applyNumberFormat="1" applyFont="1" applyBorder="1" applyAlignment="1">
      <alignment horizontal="center" vertical="center"/>
    </xf>
    <xf numFmtId="0" fontId="38" fillId="0" borderId="76" xfId="4" applyNumberFormat="1" applyFont="1" applyBorder="1" applyAlignment="1">
      <alignment horizontal="center" vertical="center"/>
    </xf>
    <xf numFmtId="0" fontId="38" fillId="0" borderId="77" xfId="4" applyNumberFormat="1" applyFont="1" applyBorder="1" applyAlignment="1">
      <alignment horizontal="center" vertical="center"/>
    </xf>
    <xf numFmtId="0" fontId="36" fillId="0" borderId="50" xfId="4" applyNumberFormat="1" applyFont="1" applyBorder="1" applyAlignment="1">
      <alignment horizontal="center" vertical="center"/>
    </xf>
    <xf numFmtId="0" fontId="36" fillId="0" borderId="61" xfId="4" applyNumberFormat="1" applyFont="1" applyBorder="1" applyAlignment="1">
      <alignment horizontal="center" vertical="center"/>
    </xf>
    <xf numFmtId="0" fontId="36" fillId="0" borderId="51" xfId="4" applyNumberFormat="1" applyFont="1" applyBorder="1" applyAlignment="1">
      <alignment horizontal="center" vertical="center"/>
    </xf>
    <xf numFmtId="0" fontId="36" fillId="0" borderId="62" xfId="4" applyNumberFormat="1" applyFont="1" applyBorder="1" applyAlignment="1">
      <alignment horizontal="center" vertical="center"/>
    </xf>
    <xf numFmtId="0" fontId="28" fillId="0" borderId="69" xfId="4" applyNumberFormat="1" applyFont="1" applyFill="1" applyBorder="1" applyAlignment="1">
      <alignment horizontal="center" vertical="center" textRotation="255"/>
    </xf>
    <xf numFmtId="0" fontId="28" fillId="0" borderId="70" xfId="4" applyNumberFormat="1" applyFont="1" applyFill="1" applyBorder="1" applyAlignment="1">
      <alignment horizontal="center" vertical="center" textRotation="255"/>
    </xf>
    <xf numFmtId="0" fontId="28" fillId="0" borderId="71" xfId="4" applyNumberFormat="1" applyFont="1" applyFill="1" applyBorder="1" applyAlignment="1">
      <alignment horizontal="center" vertical="center" textRotation="255"/>
    </xf>
    <xf numFmtId="0" fontId="28" fillId="0" borderId="72" xfId="4" applyNumberFormat="1" applyFont="1" applyFill="1" applyBorder="1" applyAlignment="1">
      <alignment horizontal="center" vertical="center" textRotation="255"/>
    </xf>
    <xf numFmtId="0" fontId="28" fillId="0" borderId="73" xfId="4" applyNumberFormat="1" applyFont="1" applyFill="1" applyBorder="1" applyAlignment="1">
      <alignment horizontal="center" vertical="center" textRotation="255"/>
    </xf>
    <xf numFmtId="0" fontId="28" fillId="0" borderId="74" xfId="4" applyNumberFormat="1" applyFont="1" applyFill="1" applyBorder="1" applyAlignment="1">
      <alignment horizontal="center" vertical="center" textRotation="255"/>
    </xf>
    <xf numFmtId="0" fontId="31" fillId="0" borderId="17" xfId="4" applyNumberFormat="1" applyFont="1" applyBorder="1" applyAlignment="1">
      <alignment horizontal="left" vertical="center" wrapText="1"/>
    </xf>
    <xf numFmtId="0" fontId="27" fillId="0" borderId="4" xfId="4" applyNumberFormat="1" applyFont="1" applyBorder="1" applyAlignment="1">
      <alignment horizontal="left" vertical="center"/>
    </xf>
    <xf numFmtId="0" fontId="27" fillId="0" borderId="6" xfId="4" applyNumberFormat="1" applyFont="1" applyBorder="1" applyAlignment="1">
      <alignment horizontal="left" vertical="center"/>
    </xf>
    <xf numFmtId="0" fontId="27" fillId="0" borderId="7" xfId="4" applyNumberFormat="1" applyFont="1" applyBorder="1" applyAlignment="1">
      <alignment horizontal="left" vertical="center"/>
    </xf>
    <xf numFmtId="0" fontId="27" fillId="0" borderId="9" xfId="4" applyNumberFormat="1" applyFont="1" applyBorder="1" applyAlignment="1">
      <alignment horizontal="left" vertical="center" wrapText="1"/>
    </xf>
    <xf numFmtId="0" fontId="27" fillId="0" borderId="6" xfId="4" applyNumberFormat="1" applyFont="1" applyBorder="1" applyAlignment="1">
      <alignment horizontal="left" vertical="center" wrapText="1"/>
    </xf>
    <xf numFmtId="0" fontId="27" fillId="0" borderId="7" xfId="4" applyNumberFormat="1" applyFont="1" applyBorder="1" applyAlignment="1">
      <alignment horizontal="left" vertical="center" wrapText="1"/>
    </xf>
    <xf numFmtId="0" fontId="27" fillId="0" borderId="8" xfId="4" applyNumberFormat="1" applyFont="1" applyBorder="1" applyAlignment="1">
      <alignment horizontal="left" vertical="center" wrapText="1"/>
    </xf>
    <xf numFmtId="0" fontId="27" fillId="0" borderId="17" xfId="4" applyNumberFormat="1" applyFont="1" applyBorder="1" applyAlignment="1">
      <alignment horizontal="center" vertical="center" wrapText="1"/>
    </xf>
    <xf numFmtId="0" fontId="27" fillId="0" borderId="4" xfId="4" applyNumberFormat="1" applyFont="1" applyBorder="1" applyAlignment="1">
      <alignment horizontal="center" vertical="center" wrapText="1"/>
    </xf>
    <xf numFmtId="0" fontId="27" fillId="0" borderId="50" xfId="4" applyNumberFormat="1" applyFont="1" applyBorder="1" applyAlignment="1">
      <alignment horizontal="center" vertical="center" wrapText="1"/>
    </xf>
    <xf numFmtId="0" fontId="27" fillId="0" borderId="6" xfId="4" applyNumberFormat="1" applyFont="1" applyBorder="1" applyAlignment="1">
      <alignment horizontal="center" vertical="center" wrapText="1"/>
    </xf>
    <xf numFmtId="0" fontId="27" fillId="0" borderId="7" xfId="4" applyNumberFormat="1" applyFont="1" applyBorder="1" applyAlignment="1">
      <alignment horizontal="center" vertical="center" wrapText="1"/>
    </xf>
    <xf numFmtId="0" fontId="27" fillId="0" borderId="61" xfId="4" applyNumberFormat="1" applyFont="1" applyBorder="1" applyAlignment="1">
      <alignment horizontal="center" vertical="center" wrapText="1"/>
    </xf>
    <xf numFmtId="0" fontId="38" fillId="0" borderId="4" xfId="4" applyNumberFormat="1" applyFont="1" applyBorder="1" applyAlignment="1">
      <alignment horizontal="center" vertical="center" wrapText="1"/>
    </xf>
    <xf numFmtId="0" fontId="36" fillId="0" borderId="5" xfId="4" applyNumberFormat="1" applyFont="1" applyBorder="1" applyAlignment="1">
      <alignment horizontal="left" vertical="center"/>
    </xf>
    <xf numFmtId="0" fontId="36" fillId="0" borderId="8" xfId="4" applyNumberFormat="1" applyFont="1" applyBorder="1" applyAlignment="1">
      <alignment horizontal="left" vertical="center"/>
    </xf>
    <xf numFmtId="0" fontId="38" fillId="0" borderId="17" xfId="4" applyNumberFormat="1" applyFont="1" applyBorder="1" applyAlignment="1">
      <alignment horizontal="center" vertical="center"/>
    </xf>
    <xf numFmtId="0" fontId="38" fillId="0" borderId="4" xfId="4" applyNumberFormat="1" applyFont="1" applyBorder="1" applyAlignment="1">
      <alignment horizontal="center" vertical="center"/>
    </xf>
    <xf numFmtId="0" fontId="38" fillId="0" borderId="50" xfId="4" applyNumberFormat="1" applyFont="1" applyBorder="1" applyAlignment="1">
      <alignment horizontal="center" vertical="center"/>
    </xf>
    <xf numFmtId="0" fontId="38" fillId="0" borderId="6" xfId="4" applyNumberFormat="1" applyFont="1" applyBorder="1" applyAlignment="1">
      <alignment horizontal="center" vertical="center"/>
    </xf>
    <xf numFmtId="0" fontId="38" fillId="0" borderId="61" xfId="4" applyNumberFormat="1" applyFont="1" applyBorder="1" applyAlignment="1">
      <alignment horizontal="center" vertical="center"/>
    </xf>
    <xf numFmtId="0" fontId="27" fillId="0" borderId="51" xfId="4" applyNumberFormat="1" applyFont="1" applyBorder="1" applyAlignment="1">
      <alignment horizontal="center" vertical="center"/>
    </xf>
    <xf numFmtId="0" fontId="27" fillId="0" borderId="50" xfId="4" applyNumberFormat="1" applyFont="1" applyBorder="1" applyAlignment="1">
      <alignment horizontal="center" vertical="center"/>
    </xf>
    <xf numFmtId="0" fontId="27" fillId="0" borderId="62" xfId="4" applyNumberFormat="1" applyFont="1" applyBorder="1" applyAlignment="1">
      <alignment horizontal="center" vertical="center"/>
    </xf>
    <xf numFmtId="0" fontId="27" fillId="0" borderId="7" xfId="4" applyNumberFormat="1" applyFont="1" applyBorder="1" applyAlignment="1">
      <alignment horizontal="center" vertical="center"/>
    </xf>
    <xf numFmtId="0" fontId="27" fillId="0" borderId="61" xfId="4" applyNumberFormat="1" applyFont="1" applyBorder="1" applyAlignment="1">
      <alignment horizontal="center" vertical="center"/>
    </xf>
    <xf numFmtId="0" fontId="27" fillId="0" borderId="50" xfId="4" applyNumberFormat="1" applyFont="1" applyBorder="1" applyAlignment="1">
      <alignment horizontal="center" vertical="center" textRotation="255"/>
    </xf>
    <xf numFmtId="0" fontId="27" fillId="0" borderId="64" xfId="4" applyNumberFormat="1" applyFont="1" applyBorder="1" applyAlignment="1">
      <alignment horizontal="center" vertical="center" textRotation="255"/>
    </xf>
    <xf numFmtId="0" fontId="27" fillId="0" borderId="61" xfId="4" applyNumberFormat="1" applyFont="1" applyBorder="1" applyAlignment="1">
      <alignment horizontal="center" vertical="center" textRotation="255"/>
    </xf>
    <xf numFmtId="0" fontId="34" fillId="0" borderId="63" xfId="4" applyNumberFormat="1" applyFont="1" applyBorder="1" applyAlignment="1">
      <alignment horizontal="left" vertical="top"/>
    </xf>
    <xf numFmtId="0" fontId="34" fillId="0" borderId="48" xfId="4" applyNumberFormat="1" applyFont="1" applyBorder="1" applyAlignment="1">
      <alignment horizontal="left" vertical="top"/>
    </xf>
    <xf numFmtId="0" fontId="36" fillId="0" borderId="66" xfId="4" applyNumberFormat="1" applyFont="1" applyBorder="1" applyAlignment="1">
      <alignment horizontal="center" vertical="center"/>
    </xf>
    <xf numFmtId="0" fontId="36" fillId="0" borderId="67" xfId="4" applyNumberFormat="1" applyFont="1" applyBorder="1" applyAlignment="1">
      <alignment horizontal="left" vertical="center"/>
    </xf>
    <xf numFmtId="0" fontId="36" fillId="0" borderId="68" xfId="4" applyNumberFormat="1" applyFont="1" applyBorder="1" applyAlignment="1">
      <alignment horizontal="left" vertical="center"/>
    </xf>
    <xf numFmtId="0" fontId="38" fillId="0" borderId="17" xfId="4" applyNumberFormat="1" applyFont="1" applyBorder="1" applyAlignment="1">
      <alignment horizontal="center" vertical="center" textRotation="255"/>
    </xf>
    <xf numFmtId="0" fontId="38" fillId="0" borderId="4" xfId="4" applyNumberFormat="1" applyFont="1" applyBorder="1" applyAlignment="1">
      <alignment horizontal="center" vertical="center" textRotation="255"/>
    </xf>
    <xf numFmtId="0" fontId="38" fillId="0" borderId="5" xfId="4" applyNumberFormat="1" applyFont="1" applyBorder="1" applyAlignment="1">
      <alignment horizontal="center" vertical="center" textRotation="255"/>
    </xf>
    <xf numFmtId="0" fontId="38" fillId="0" borderId="9" xfId="4" applyNumberFormat="1" applyFont="1" applyBorder="1" applyAlignment="1">
      <alignment horizontal="center" vertical="center" textRotation="255"/>
    </xf>
    <xf numFmtId="0" fontId="38" fillId="0" borderId="0" xfId="4" applyNumberFormat="1" applyFont="1" applyBorder="1" applyAlignment="1">
      <alignment horizontal="center" vertical="center" textRotation="255"/>
    </xf>
    <xf numFmtId="0" fontId="38" fillId="0" borderId="10" xfId="4" applyNumberFormat="1" applyFont="1" applyBorder="1" applyAlignment="1">
      <alignment horizontal="center" vertical="center" textRotation="255"/>
    </xf>
    <xf numFmtId="0" fontId="38" fillId="0" borderId="6" xfId="4" applyNumberFormat="1" applyFont="1" applyBorder="1" applyAlignment="1">
      <alignment horizontal="center" vertical="center" textRotation="255"/>
    </xf>
    <xf numFmtId="0" fontId="38" fillId="0" borderId="7" xfId="4" applyNumberFormat="1" applyFont="1" applyBorder="1" applyAlignment="1">
      <alignment horizontal="center" vertical="center" textRotation="255"/>
    </xf>
    <xf numFmtId="0" fontId="38" fillId="0" borderId="8" xfId="4" applyNumberFormat="1" applyFont="1" applyBorder="1" applyAlignment="1">
      <alignment horizontal="center" vertical="center" textRotation="255"/>
    </xf>
    <xf numFmtId="0" fontId="27" fillId="0" borderId="9" xfId="4" applyNumberFormat="1" applyFont="1" applyBorder="1" applyAlignment="1">
      <alignment horizontal="center" vertical="center" wrapText="1"/>
    </xf>
    <xf numFmtId="0" fontId="27" fillId="0" borderId="0" xfId="4" applyNumberFormat="1" applyFont="1" applyBorder="1" applyAlignment="1">
      <alignment horizontal="center" vertical="center" wrapText="1"/>
    </xf>
    <xf numFmtId="0" fontId="27" fillId="0" borderId="64" xfId="4" applyNumberFormat="1" applyFont="1" applyBorder="1" applyAlignment="1">
      <alignment horizontal="center" vertical="center" wrapText="1"/>
    </xf>
    <xf numFmtId="0" fontId="27" fillId="0" borderId="52" xfId="4" applyNumberFormat="1" applyFont="1" applyBorder="1" applyAlignment="1">
      <alignment horizontal="center" vertical="center"/>
    </xf>
    <xf numFmtId="0" fontId="27" fillId="0" borderId="53" xfId="4" applyNumberFormat="1" applyFont="1" applyBorder="1" applyAlignment="1">
      <alignment horizontal="center" vertical="center"/>
    </xf>
    <xf numFmtId="0" fontId="27" fillId="0" borderId="54" xfId="4" applyNumberFormat="1" applyFont="1" applyBorder="1" applyAlignment="1">
      <alignment horizontal="center" vertical="center"/>
    </xf>
    <xf numFmtId="0" fontId="27" fillId="0" borderId="55" xfId="4" applyNumberFormat="1" applyFont="1" applyBorder="1" applyAlignment="1">
      <alignment horizontal="center" vertical="center"/>
    </xf>
    <xf numFmtId="0" fontId="37" fillId="0" borderId="58" xfId="4" applyNumberFormat="1" applyFont="1" applyBorder="1" applyAlignment="1">
      <alignment horizontal="center" vertical="top" wrapText="1"/>
    </xf>
    <xf numFmtId="0" fontId="37" fillId="0" borderId="59" xfId="4" applyNumberFormat="1" applyFont="1" applyBorder="1" applyAlignment="1">
      <alignment horizontal="center" vertical="top" wrapText="1"/>
    </xf>
    <xf numFmtId="0" fontId="36" fillId="0" borderId="59" xfId="4" applyNumberFormat="1" applyFont="1" applyBorder="1" applyAlignment="1">
      <alignment horizontal="center" vertical="center" wrapText="1"/>
    </xf>
    <xf numFmtId="0" fontId="36" fillId="0" borderId="60" xfId="4" applyNumberFormat="1" applyFont="1" applyBorder="1" applyAlignment="1">
      <alignment horizontal="center" vertical="center" wrapText="1"/>
    </xf>
    <xf numFmtId="0" fontId="37" fillId="0" borderId="58" xfId="4" applyNumberFormat="1" applyFont="1" applyBorder="1" applyAlignment="1">
      <alignment horizontal="center" vertical="top"/>
    </xf>
    <xf numFmtId="0" fontId="37" fillId="0" borderId="59" xfId="4" applyNumberFormat="1" applyFont="1" applyBorder="1" applyAlignment="1">
      <alignment horizontal="center" vertical="top"/>
    </xf>
    <xf numFmtId="0" fontId="36" fillId="0" borderId="59" xfId="4" applyNumberFormat="1" applyFont="1" applyBorder="1" applyAlignment="1">
      <alignment horizontal="center" vertical="top"/>
    </xf>
    <xf numFmtId="0" fontId="36" fillId="0" borderId="60" xfId="4" applyNumberFormat="1" applyFont="1" applyBorder="1" applyAlignment="1">
      <alignment horizontal="center" vertical="top"/>
    </xf>
    <xf numFmtId="0" fontId="27" fillId="0" borderId="6" xfId="4" applyNumberFormat="1" applyFont="1" applyBorder="1" applyAlignment="1">
      <alignment horizontal="center" vertical="center" shrinkToFit="1"/>
    </xf>
    <xf numFmtId="0" fontId="27" fillId="0" borderId="7" xfId="4" applyNumberFormat="1" applyFont="1" applyBorder="1" applyAlignment="1">
      <alignment horizontal="center" vertical="center" shrinkToFit="1"/>
    </xf>
    <xf numFmtId="0" fontId="27" fillId="0" borderId="61" xfId="4" applyNumberFormat="1" applyFont="1" applyBorder="1" applyAlignment="1">
      <alignment horizontal="center" vertical="center" shrinkToFit="1"/>
    </xf>
    <xf numFmtId="0" fontId="38" fillId="0" borderId="48" xfId="4" applyNumberFormat="1" applyFont="1" applyBorder="1" applyAlignment="1">
      <alignment horizontal="center" vertical="top"/>
    </xf>
    <xf numFmtId="0" fontId="38" fillId="0" borderId="49" xfId="4" applyNumberFormat="1" applyFont="1" applyBorder="1" applyAlignment="1">
      <alignment horizontal="center" vertical="top"/>
    </xf>
    <xf numFmtId="0" fontId="38" fillId="0" borderId="47" xfId="4" applyNumberFormat="1" applyFont="1" applyBorder="1" applyAlignment="1">
      <alignment horizontal="center" vertical="center"/>
    </xf>
    <xf numFmtId="0" fontId="38" fillId="0" borderId="49" xfId="4" applyNumberFormat="1" applyFont="1" applyBorder="1" applyAlignment="1">
      <alignment horizontal="center" vertical="center"/>
    </xf>
    <xf numFmtId="0" fontId="27" fillId="0" borderId="17" xfId="4" applyNumberFormat="1" applyFont="1" applyBorder="1" applyAlignment="1">
      <alignment horizontal="center" shrinkToFit="1"/>
    </xf>
    <xf numFmtId="0" fontId="27" fillId="0" borderId="4" xfId="4" applyNumberFormat="1" applyFont="1" applyBorder="1" applyAlignment="1">
      <alignment horizontal="center" shrinkToFit="1"/>
    </xf>
    <xf numFmtId="0" fontId="27" fillId="0" borderId="50" xfId="4" applyNumberFormat="1" applyFont="1" applyBorder="1" applyAlignment="1">
      <alignment horizontal="center" shrinkToFit="1"/>
    </xf>
    <xf numFmtId="0" fontId="36" fillId="0" borderId="0" xfId="4" applyNumberFormat="1" applyFont="1" applyBorder="1" applyAlignment="1">
      <alignment horizontal="center" vertical="center"/>
    </xf>
    <xf numFmtId="0" fontId="37" fillId="0" borderId="47" xfId="4" applyNumberFormat="1" applyFont="1" applyBorder="1" applyAlignment="1">
      <alignment horizontal="center" vertical="top" shrinkToFit="1"/>
    </xf>
    <xf numFmtId="0" fontId="37" fillId="0" borderId="48" xfId="4" applyNumberFormat="1" applyFont="1" applyBorder="1" applyAlignment="1">
      <alignment horizontal="center" vertical="top" shrinkToFit="1"/>
    </xf>
    <xf numFmtId="0" fontId="35" fillId="0" borderId="40" xfId="4" applyNumberFormat="1" applyFont="1" applyBorder="1" applyAlignment="1">
      <alignment horizontal="center" vertical="center"/>
    </xf>
    <xf numFmtId="0" fontId="35" fillId="0" borderId="41" xfId="4" applyNumberFormat="1" applyFont="1" applyBorder="1" applyAlignment="1">
      <alignment horizontal="center" vertical="center"/>
    </xf>
    <xf numFmtId="0" fontId="27" fillId="0" borderId="0" xfId="4" applyNumberFormat="1" applyFont="1" applyAlignment="1">
      <alignment horizontal="center" vertical="top" textRotation="255"/>
    </xf>
    <xf numFmtId="0" fontId="27" fillId="0" borderId="39" xfId="4" applyNumberFormat="1" applyFont="1" applyBorder="1" applyAlignment="1">
      <alignment horizontal="center" vertical="center"/>
    </xf>
    <xf numFmtId="0" fontId="34" fillId="0" borderId="1" xfId="4" applyNumberFormat="1" applyFont="1" applyBorder="1" applyAlignment="1">
      <alignment horizontal="center" vertical="center" wrapText="1"/>
    </xf>
    <xf numFmtId="0" fontId="34" fillId="0" borderId="2" xfId="4" applyNumberFormat="1" applyFont="1" applyBorder="1" applyAlignment="1">
      <alignment horizontal="center" vertical="center" wrapText="1"/>
    </xf>
    <xf numFmtId="0" fontId="29" fillId="0" borderId="1" xfId="4" applyFont="1" applyBorder="1" applyAlignment="1">
      <alignment horizontal="center" vertical="center"/>
    </xf>
    <xf numFmtId="0" fontId="29" fillId="0" borderId="2" xfId="4" applyFont="1" applyBorder="1" applyAlignment="1">
      <alignment horizontal="center" vertical="center"/>
    </xf>
    <xf numFmtId="0" fontId="29" fillId="0" borderId="3" xfId="4" applyFont="1" applyBorder="1" applyAlignment="1">
      <alignment horizontal="center" vertical="center"/>
    </xf>
    <xf numFmtId="0" fontId="27" fillId="0" borderId="0" xfId="4" applyFont="1" applyFill="1" applyBorder="1" applyAlignment="1">
      <alignment horizontal="center" vertical="center"/>
    </xf>
    <xf numFmtId="0" fontId="31" fillId="0" borderId="0" xfId="4" applyFont="1" applyFill="1" applyBorder="1" applyAlignment="1">
      <alignment horizontal="center" vertical="center"/>
    </xf>
    <xf numFmtId="0" fontId="32" fillId="0" borderId="0" xfId="4" applyFont="1" applyAlignment="1">
      <alignment horizontal="center"/>
    </xf>
    <xf numFmtId="0" fontId="27" fillId="0" borderId="17" xfId="4" applyFont="1" applyBorder="1" applyAlignment="1">
      <alignment horizontal="center" vertical="center"/>
    </xf>
    <xf numFmtId="0" fontId="27" fillId="0" borderId="4" xfId="4" applyFont="1" applyBorder="1" applyAlignment="1">
      <alignment horizontal="center" vertical="center"/>
    </xf>
    <xf numFmtId="0" fontId="27" fillId="0" borderId="5" xfId="4" applyFont="1" applyBorder="1" applyAlignment="1">
      <alignment horizontal="center" vertical="center"/>
    </xf>
    <xf numFmtId="0" fontId="27" fillId="0" borderId="6" xfId="4" applyFont="1" applyBorder="1" applyAlignment="1">
      <alignment horizontal="center" vertical="center"/>
    </xf>
    <xf numFmtId="0" fontId="27" fillId="0" borderId="7" xfId="4" applyFont="1" applyBorder="1" applyAlignment="1">
      <alignment horizontal="center" vertical="center"/>
    </xf>
    <xf numFmtId="0" fontId="27" fillId="0" borderId="8" xfId="4" applyFont="1" applyBorder="1" applyAlignment="1">
      <alignment horizontal="center" vertical="center"/>
    </xf>
    <xf numFmtId="0" fontId="29" fillId="0" borderId="1" xfId="4" applyFont="1" applyBorder="1" applyAlignment="1">
      <alignment horizontal="center" vertical="center" wrapText="1"/>
    </xf>
    <xf numFmtId="0" fontId="29" fillId="0" borderId="2" xfId="4" applyFont="1" applyBorder="1" applyAlignment="1">
      <alignment horizontal="center" vertical="center" wrapText="1"/>
    </xf>
    <xf numFmtId="0" fontId="30" fillId="0" borderId="1" xfId="4" applyFont="1" applyBorder="1" applyAlignment="1">
      <alignment horizontal="center" vertical="center" wrapText="1"/>
    </xf>
    <xf numFmtId="0" fontId="30" fillId="0" borderId="2" xfId="4" applyFont="1" applyBorder="1" applyAlignment="1">
      <alignment horizontal="center" vertical="center" wrapText="1"/>
    </xf>
    <xf numFmtId="0" fontId="30" fillId="0" borderId="3" xfId="4" applyFont="1" applyBorder="1" applyAlignment="1">
      <alignment horizontal="center" vertical="center" wrapText="1"/>
    </xf>
  </cellXfs>
  <cellStyles count="5">
    <cellStyle name="標準" xfId="0" builtinId="0"/>
    <cellStyle name="標準 2" xfId="1" xr:uid="{00000000-0005-0000-0000-000001000000}"/>
    <cellStyle name="標準 3" xfId="3" xr:uid="{00000000-0005-0000-0000-000002000000}"/>
    <cellStyle name="標準 4" xfId="4" xr:uid="{00000000-0005-0000-0000-000003000000}"/>
    <cellStyle name="標準_Sheet1" xfId="2" xr:uid="{00000000-0005-0000-0000-000004000000}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80</xdr:col>
      <xdr:colOff>24149</xdr:colOff>
      <xdr:row>36</xdr:row>
      <xdr:rowOff>82779</xdr:rowOff>
    </xdr:from>
    <xdr:to>
      <xdr:col>81</xdr:col>
      <xdr:colOff>110606</xdr:colOff>
      <xdr:row>39</xdr:row>
      <xdr:rowOff>111355</xdr:rowOff>
    </xdr:to>
    <xdr:sp macro="" textlink="">
      <xdr:nvSpPr>
        <xdr:cNvPr id="2" name="AutoShape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9958724" y="4769079"/>
          <a:ext cx="210282" cy="628651"/>
        </a:xfrm>
        <a:prstGeom prst="roundRect">
          <a:avLst>
            <a:gd name="adj" fmla="val 500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送　信</a:t>
          </a:r>
        </a:p>
      </xdr:txBody>
    </xdr:sp>
    <xdr:clientData/>
  </xdr:twoCellAnchor>
  <xdr:twoCellAnchor>
    <xdr:from>
      <xdr:col>44</xdr:col>
      <xdr:colOff>19033</xdr:colOff>
      <xdr:row>33</xdr:row>
      <xdr:rowOff>30027</xdr:rowOff>
    </xdr:from>
    <xdr:to>
      <xdr:col>45</xdr:col>
      <xdr:colOff>104759</xdr:colOff>
      <xdr:row>35</xdr:row>
      <xdr:rowOff>172902</xdr:rowOff>
    </xdr:to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5467333" y="4116252"/>
          <a:ext cx="209551" cy="542925"/>
        </a:xfrm>
        <a:prstGeom prst="roundRect">
          <a:avLst>
            <a:gd name="adj" fmla="val 50000"/>
          </a:avLst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送　信</a:t>
          </a:r>
        </a:p>
      </xdr:txBody>
    </xdr:sp>
    <xdr:clientData/>
  </xdr:twoCellAnchor>
  <xdr:oneCellAnchor>
    <xdr:from>
      <xdr:col>65</xdr:col>
      <xdr:colOff>74543</xdr:colOff>
      <xdr:row>39</xdr:row>
      <xdr:rowOff>140806</xdr:rowOff>
    </xdr:from>
    <xdr:ext cx="184731" cy="217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8123168" y="5427181"/>
          <a:ext cx="184731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800"/>
        </a:p>
      </xdr:txBody>
    </xdr:sp>
    <xdr:clientData/>
  </xdr:oneCellAnchor>
  <xdr:twoCellAnchor>
    <xdr:from>
      <xdr:col>61</xdr:col>
      <xdr:colOff>11151</xdr:colOff>
      <xdr:row>49</xdr:row>
      <xdr:rowOff>242589</xdr:rowOff>
    </xdr:from>
    <xdr:to>
      <xdr:col>78</xdr:col>
      <xdr:colOff>24179</xdr:colOff>
      <xdr:row>49</xdr:row>
      <xdr:rowOff>242589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7564476" y="10758189"/>
          <a:ext cx="2146628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28504</xdr:colOff>
      <xdr:row>18</xdr:row>
      <xdr:rowOff>61595</xdr:rowOff>
    </xdr:from>
    <xdr:to>
      <xdr:col>15</xdr:col>
      <xdr:colOff>38060</xdr:colOff>
      <xdr:row>18</xdr:row>
      <xdr:rowOff>71016</xdr:rowOff>
    </xdr:to>
    <xdr:sp macro="" textlink="">
      <xdr:nvSpPr>
        <xdr:cNvPr id="6" name="Line 6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>
          <a:off x="1885879" y="1090295"/>
          <a:ext cx="9556" cy="9421"/>
        </a:xfrm>
        <a:prstGeom prst="line">
          <a:avLst/>
        </a:prstGeom>
        <a:noFill/>
        <a:ln w="0">
          <a:solidFill>
            <a:srgbClr val="DADCDD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28504</xdr:colOff>
      <xdr:row>18</xdr:row>
      <xdr:rowOff>61595</xdr:rowOff>
    </xdr:from>
    <xdr:to>
      <xdr:col>15</xdr:col>
      <xdr:colOff>38060</xdr:colOff>
      <xdr:row>18</xdr:row>
      <xdr:rowOff>71016</xdr:rowOff>
    </xdr:to>
    <xdr:sp macro="" textlink="">
      <xdr:nvSpPr>
        <xdr:cNvPr id="7" name="Rectangle 6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 bwMode="auto">
        <a:xfrm>
          <a:off x="1885879" y="1090295"/>
          <a:ext cx="9556" cy="9421"/>
        </a:xfrm>
        <a:prstGeom prst="rect">
          <a:avLst/>
        </a:prstGeom>
        <a:solidFill>
          <a:srgbClr val="DADC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17</xdr:col>
      <xdr:colOff>38038</xdr:colOff>
      <xdr:row>18</xdr:row>
      <xdr:rowOff>61595</xdr:rowOff>
    </xdr:from>
    <xdr:to>
      <xdr:col>17</xdr:col>
      <xdr:colOff>47594</xdr:colOff>
      <xdr:row>18</xdr:row>
      <xdr:rowOff>71016</xdr:rowOff>
    </xdr:to>
    <xdr:sp macro="" textlink="">
      <xdr:nvSpPr>
        <xdr:cNvPr id="8" name="Line 6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2143063" y="1090295"/>
          <a:ext cx="9556" cy="9421"/>
        </a:xfrm>
        <a:prstGeom prst="line">
          <a:avLst/>
        </a:prstGeom>
        <a:noFill/>
        <a:ln w="0">
          <a:solidFill>
            <a:srgbClr val="DADCDD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38038</xdr:colOff>
      <xdr:row>18</xdr:row>
      <xdr:rowOff>61595</xdr:rowOff>
    </xdr:from>
    <xdr:to>
      <xdr:col>17</xdr:col>
      <xdr:colOff>47594</xdr:colOff>
      <xdr:row>18</xdr:row>
      <xdr:rowOff>71016</xdr:rowOff>
    </xdr:to>
    <xdr:sp macro="" textlink="">
      <xdr:nvSpPr>
        <xdr:cNvPr id="9" name="Rectangle 6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2143063" y="1090295"/>
          <a:ext cx="9556" cy="9421"/>
        </a:xfrm>
        <a:prstGeom prst="rect">
          <a:avLst/>
        </a:prstGeom>
        <a:solidFill>
          <a:srgbClr val="DADCDD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58</xdr:col>
      <xdr:colOff>65690</xdr:colOff>
      <xdr:row>39</xdr:row>
      <xdr:rowOff>151087</xdr:rowOff>
    </xdr:from>
    <xdr:ext cx="276422" cy="225703"/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7247540" y="5437462"/>
          <a:ext cx="276422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800"/>
            <a:t>エ</a:t>
          </a:r>
        </a:p>
      </xdr:txBody>
    </xdr:sp>
    <xdr:clientData/>
  </xdr:oneCellAnchor>
  <xdr:twoCellAnchor editAs="oneCell">
    <xdr:from>
      <xdr:col>2</xdr:col>
      <xdr:colOff>5912</xdr:colOff>
      <xdr:row>15</xdr:row>
      <xdr:rowOff>0</xdr:rowOff>
    </xdr:from>
    <xdr:to>
      <xdr:col>22</xdr:col>
      <xdr:colOff>79485</xdr:colOff>
      <xdr:row>16</xdr:row>
      <xdr:rowOff>151086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562" y="333375"/>
          <a:ext cx="2550073" cy="408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40</xdr:col>
      <xdr:colOff>9525</xdr:colOff>
      <xdr:row>24</xdr:row>
      <xdr:rowOff>0</xdr:rowOff>
    </xdr:from>
    <xdr:to>
      <xdr:col>41</xdr:col>
      <xdr:colOff>47913</xdr:colOff>
      <xdr:row>24</xdr:row>
      <xdr:rowOff>159616</xdr:rowOff>
    </xdr:to>
    <xdr:sp macro="" textlink="">
      <xdr:nvSpPr>
        <xdr:cNvPr id="12" name="円/楕円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 bwMode="auto">
        <a:xfrm>
          <a:off x="4962525" y="5391150"/>
          <a:ext cx="162213" cy="159616"/>
        </a:xfrm>
        <a:prstGeom prst="ellipse">
          <a:avLst/>
        </a:prstGeom>
        <a:noFill/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19050</xdr:colOff>
      <xdr:row>26</xdr:row>
      <xdr:rowOff>9525</xdr:rowOff>
    </xdr:from>
    <xdr:to>
      <xdr:col>24</xdr:col>
      <xdr:colOff>57438</xdr:colOff>
      <xdr:row>26</xdr:row>
      <xdr:rowOff>169141</xdr:rowOff>
    </xdr:to>
    <xdr:sp macro="" textlink="">
      <xdr:nvSpPr>
        <xdr:cNvPr id="13" name="円/楕円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 bwMode="auto">
        <a:xfrm>
          <a:off x="2867025" y="5800725"/>
          <a:ext cx="162213" cy="159616"/>
        </a:xfrm>
        <a:prstGeom prst="ellipse">
          <a:avLst/>
        </a:prstGeom>
        <a:noFill/>
        <a:ln w="12700">
          <a:headEnd type="none" w="med" len="med"/>
          <a:tailEnd type="none" w="med" len="med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64</xdr:col>
      <xdr:colOff>104775</xdr:colOff>
      <xdr:row>48</xdr:row>
      <xdr:rowOff>219075</xdr:rowOff>
    </xdr:from>
    <xdr:to>
      <xdr:col>79</xdr:col>
      <xdr:colOff>85725</xdr:colOff>
      <xdr:row>49</xdr:row>
      <xdr:rowOff>123824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8029575" y="10467975"/>
          <a:ext cx="1866900" cy="17144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500" b="0">
              <a:solidFill>
                <a:sysClr val="windowText" lastClr="000000"/>
              </a:solidFill>
            </a:rPr>
            <a:t>　（本人が自署した場合は</a:t>
          </a:r>
          <a:r>
            <a:rPr kumimoji="1" lang="ja-JP" altLang="en-US" sz="500" b="0" i="0">
              <a:solidFill>
                <a:sysClr val="windowText" lastClr="000000"/>
              </a:solidFill>
            </a:rPr>
            <a:t>押印は不</a:t>
          </a:r>
          <a:r>
            <a:rPr kumimoji="1" lang="ja-JP" altLang="en-US" sz="500" b="0">
              <a:solidFill>
                <a:sysClr val="windowText" lastClr="000000"/>
              </a:solidFill>
            </a:rPr>
            <a:t>要です。）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1209;&#32887;&#21729;&#29992;/WIN7&#23398;&#26657;&#20107;&#21209;&#32113;&#25324;&#65404;&#65405;&#65411;&#65425;&#12288;Ver&#8545;Vol1/WIN7&#65403;&#65437;&#65420;&#65439;&#65433;&#23398;&#26657;&#20107;&#21209;&#32113;&#25324;&#65404;&#65405;&#65411;&#65425;&#8545;/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 refreshError="1"/>
      <sheetData sheetId="1" refreshError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F8" t="str">
            <v>所長名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>
            <v>2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L35">
            <v>521452155216</v>
          </cell>
        </row>
        <row r="36">
          <cell r="I36" t="str">
            <v>年金給付係</v>
          </cell>
          <cell r="L36">
            <v>522052215222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42005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42005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42005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42005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42005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42005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42005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42005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42005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42005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42005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42005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>
            <v>1</v>
          </cell>
          <cell r="D21" t="str">
            <v>0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42005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>
            <v>1</v>
          </cell>
          <cell r="D22" t="str">
            <v>0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42005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>
            <v>1</v>
          </cell>
          <cell r="D23" t="str">
            <v>0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42005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>
            <v>1</v>
          </cell>
          <cell r="D24" t="str">
            <v>0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42005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>
            <v>1</v>
          </cell>
          <cell r="D25" t="str">
            <v>0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42005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>
            <v>1</v>
          </cell>
          <cell r="D26" t="str">
            <v>0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42005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>
            <v>1</v>
          </cell>
          <cell r="D27" t="str">
            <v>0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42005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>
            <v>1</v>
          </cell>
          <cell r="D28" t="str">
            <v>0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42005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>
            <v>1</v>
          </cell>
          <cell r="D29" t="str">
            <v>0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42005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>
            <v>1</v>
          </cell>
          <cell r="D30" t="str">
            <v>0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42005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>
            <v>1</v>
          </cell>
          <cell r="D31" t="str">
            <v>0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42005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>
            <v>1</v>
          </cell>
          <cell r="D32" t="str">
            <v>0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42005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>
            <v>1</v>
          </cell>
          <cell r="D33" t="str">
            <v>0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42005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>
            <v>1</v>
          </cell>
          <cell r="D34" t="str">
            <v>0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42005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>
            <v>1</v>
          </cell>
          <cell r="D35" t="str">
            <v>0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42005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>
            <v>1</v>
          </cell>
          <cell r="D36" t="str">
            <v>0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42005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>
            <v>1</v>
          </cell>
          <cell r="D37" t="str">
            <v>0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42005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43800</v>
          </cell>
          <cell r="AM55">
            <v>43819</v>
          </cell>
          <cell r="AN55">
            <v>43745</v>
          </cell>
          <cell r="AO55">
            <v>43875</v>
          </cell>
          <cell r="AP55">
            <v>43876</v>
          </cell>
          <cell r="AQ55">
            <v>44183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  <row r="107">
          <cell r="B107">
            <v>102</v>
          </cell>
        </row>
        <row r="108">
          <cell r="B108">
            <v>103</v>
          </cell>
        </row>
        <row r="109">
          <cell r="B109">
            <v>104</v>
          </cell>
        </row>
        <row r="110">
          <cell r="B110">
            <v>105</v>
          </cell>
        </row>
        <row r="111">
          <cell r="B111">
            <v>106</v>
          </cell>
        </row>
        <row r="112">
          <cell r="B112">
            <v>107</v>
          </cell>
        </row>
        <row r="113">
          <cell r="B113">
            <v>108</v>
          </cell>
        </row>
        <row r="114">
          <cell r="B114">
            <v>109</v>
          </cell>
        </row>
        <row r="115">
          <cell r="B115">
            <v>110</v>
          </cell>
        </row>
        <row r="116">
          <cell r="B116">
            <v>111</v>
          </cell>
        </row>
        <row r="117">
          <cell r="B117">
            <v>112</v>
          </cell>
        </row>
        <row r="118">
          <cell r="B118">
            <v>113</v>
          </cell>
        </row>
        <row r="119">
          <cell r="B119">
            <v>114</v>
          </cell>
        </row>
        <row r="120">
          <cell r="B120">
            <v>115</v>
          </cell>
        </row>
        <row r="121">
          <cell r="B121">
            <v>116</v>
          </cell>
        </row>
        <row r="122">
          <cell r="B122">
            <v>117</v>
          </cell>
        </row>
        <row r="123">
          <cell r="B123">
            <v>118</v>
          </cell>
        </row>
        <row r="124">
          <cell r="B124">
            <v>119</v>
          </cell>
        </row>
        <row r="125">
          <cell r="B125">
            <v>120</v>
          </cell>
        </row>
        <row r="126">
          <cell r="B126">
            <v>121</v>
          </cell>
        </row>
        <row r="127">
          <cell r="B127">
            <v>122</v>
          </cell>
        </row>
        <row r="128">
          <cell r="B128">
            <v>123</v>
          </cell>
        </row>
        <row r="129">
          <cell r="B129">
            <v>124</v>
          </cell>
        </row>
        <row r="130">
          <cell r="B130">
            <v>125</v>
          </cell>
        </row>
        <row r="131">
          <cell r="B131">
            <v>126</v>
          </cell>
        </row>
        <row r="132">
          <cell r="B132">
            <v>127</v>
          </cell>
        </row>
        <row r="133">
          <cell r="B133">
            <v>128</v>
          </cell>
        </row>
        <row r="134">
          <cell r="B134">
            <v>129</v>
          </cell>
        </row>
        <row r="135">
          <cell r="B135">
            <v>130</v>
          </cell>
        </row>
        <row r="136">
          <cell r="B136">
            <v>131</v>
          </cell>
        </row>
        <row r="137">
          <cell r="B137">
            <v>132</v>
          </cell>
        </row>
        <row r="138">
          <cell r="B138">
            <v>133</v>
          </cell>
        </row>
        <row r="139">
          <cell r="B139">
            <v>134</v>
          </cell>
        </row>
        <row r="140">
          <cell r="B140">
            <v>135</v>
          </cell>
        </row>
        <row r="141">
          <cell r="B141">
            <v>136</v>
          </cell>
        </row>
        <row r="142">
          <cell r="B142">
            <v>137</v>
          </cell>
        </row>
        <row r="143">
          <cell r="B143">
            <v>138</v>
          </cell>
        </row>
        <row r="144">
          <cell r="B144">
            <v>139</v>
          </cell>
        </row>
        <row r="145">
          <cell r="B145">
            <v>140</v>
          </cell>
        </row>
        <row r="146">
          <cell r="B146">
            <v>141</v>
          </cell>
        </row>
        <row r="147">
          <cell r="B147">
            <v>142</v>
          </cell>
        </row>
        <row r="148">
          <cell r="B148">
            <v>143</v>
          </cell>
        </row>
        <row r="149">
          <cell r="B149">
            <v>144</v>
          </cell>
        </row>
        <row r="150">
          <cell r="B150">
            <v>145</v>
          </cell>
        </row>
        <row r="151">
          <cell r="B151">
            <v>146</v>
          </cell>
        </row>
        <row r="152">
          <cell r="B152">
            <v>147</v>
          </cell>
        </row>
        <row r="153">
          <cell r="B153">
            <v>148</v>
          </cell>
        </row>
        <row r="154">
          <cell r="B154">
            <v>149</v>
          </cell>
        </row>
        <row r="155">
          <cell r="B155">
            <v>150</v>
          </cell>
        </row>
        <row r="156">
          <cell r="B156">
            <v>151</v>
          </cell>
        </row>
        <row r="157">
          <cell r="B157">
            <v>152</v>
          </cell>
        </row>
        <row r="158">
          <cell r="B158">
            <v>153</v>
          </cell>
        </row>
        <row r="159">
          <cell r="B159">
            <v>154</v>
          </cell>
        </row>
        <row r="160">
          <cell r="B160">
            <v>155</v>
          </cell>
        </row>
        <row r="161">
          <cell r="B161">
            <v>156</v>
          </cell>
        </row>
        <row r="162">
          <cell r="B162">
            <v>157</v>
          </cell>
        </row>
        <row r="163">
          <cell r="B163">
            <v>158</v>
          </cell>
        </row>
        <row r="164">
          <cell r="B164">
            <v>159</v>
          </cell>
        </row>
        <row r="165">
          <cell r="B165">
            <v>160</v>
          </cell>
        </row>
        <row r="166">
          <cell r="B166">
            <v>161</v>
          </cell>
        </row>
        <row r="167">
          <cell r="B167">
            <v>162</v>
          </cell>
        </row>
        <row r="168">
          <cell r="B168">
            <v>163</v>
          </cell>
        </row>
        <row r="169">
          <cell r="B169">
            <v>164</v>
          </cell>
        </row>
        <row r="170">
          <cell r="B170">
            <v>165</v>
          </cell>
        </row>
        <row r="171">
          <cell r="B171">
            <v>166</v>
          </cell>
        </row>
        <row r="172">
          <cell r="B172">
            <v>167</v>
          </cell>
        </row>
        <row r="173">
          <cell r="B173">
            <v>168</v>
          </cell>
        </row>
        <row r="174">
          <cell r="B174">
            <v>169</v>
          </cell>
        </row>
        <row r="175">
          <cell r="B175">
            <v>170</v>
          </cell>
        </row>
        <row r="176">
          <cell r="B176">
            <v>171</v>
          </cell>
        </row>
        <row r="177">
          <cell r="B177">
            <v>172</v>
          </cell>
        </row>
        <row r="178">
          <cell r="B178">
            <v>173</v>
          </cell>
        </row>
        <row r="179">
          <cell r="B179">
            <v>174</v>
          </cell>
        </row>
        <row r="180">
          <cell r="B180">
            <v>175</v>
          </cell>
        </row>
        <row r="181">
          <cell r="B181">
            <v>176</v>
          </cell>
        </row>
        <row r="182">
          <cell r="B182">
            <v>177</v>
          </cell>
        </row>
        <row r="183">
          <cell r="B183">
            <v>178</v>
          </cell>
        </row>
        <row r="184">
          <cell r="B184">
            <v>179</v>
          </cell>
        </row>
        <row r="185">
          <cell r="B185">
            <v>180</v>
          </cell>
        </row>
        <row r="186">
          <cell r="B186">
            <v>181</v>
          </cell>
        </row>
        <row r="187">
          <cell r="B187">
            <v>182</v>
          </cell>
        </row>
        <row r="188">
          <cell r="B188">
            <v>183</v>
          </cell>
        </row>
        <row r="189">
          <cell r="B189">
            <v>184</v>
          </cell>
        </row>
        <row r="190">
          <cell r="B190">
            <v>185</v>
          </cell>
        </row>
        <row r="191">
          <cell r="B191">
            <v>186</v>
          </cell>
        </row>
        <row r="192">
          <cell r="B192">
            <v>187</v>
          </cell>
        </row>
        <row r="193">
          <cell r="B193">
            <v>188</v>
          </cell>
        </row>
        <row r="194">
          <cell r="B194">
            <v>189</v>
          </cell>
        </row>
        <row r="195">
          <cell r="B195">
            <v>190</v>
          </cell>
        </row>
        <row r="196">
          <cell r="B196">
            <v>191</v>
          </cell>
        </row>
        <row r="197">
          <cell r="B197">
            <v>192</v>
          </cell>
        </row>
        <row r="198">
          <cell r="B198">
            <v>193</v>
          </cell>
        </row>
        <row r="199">
          <cell r="B199">
            <v>194</v>
          </cell>
        </row>
        <row r="200">
          <cell r="B200">
            <v>195</v>
          </cell>
        </row>
        <row r="201">
          <cell r="B201">
            <v>196</v>
          </cell>
        </row>
        <row r="202">
          <cell r="B202">
            <v>197</v>
          </cell>
        </row>
        <row r="203">
          <cell r="B203">
            <v>198</v>
          </cell>
        </row>
        <row r="204">
          <cell r="B204">
            <v>199</v>
          </cell>
        </row>
        <row r="205">
          <cell r="B205">
            <v>200</v>
          </cell>
        </row>
        <row r="206">
          <cell r="B206">
            <v>201</v>
          </cell>
        </row>
        <row r="207">
          <cell r="B207">
            <v>202</v>
          </cell>
        </row>
        <row r="208">
          <cell r="B208">
            <v>203</v>
          </cell>
        </row>
        <row r="209">
          <cell r="B209">
            <v>204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207</v>
          </cell>
        </row>
        <row r="213">
          <cell r="B213">
            <v>208</v>
          </cell>
        </row>
        <row r="214">
          <cell r="B214">
            <v>209</v>
          </cell>
        </row>
        <row r="215">
          <cell r="B215">
            <v>210</v>
          </cell>
        </row>
        <row r="216">
          <cell r="B216">
            <v>211</v>
          </cell>
        </row>
        <row r="217">
          <cell r="B217">
            <v>212</v>
          </cell>
        </row>
        <row r="218">
          <cell r="B218">
            <v>213</v>
          </cell>
        </row>
        <row r="219">
          <cell r="B219">
            <v>214</v>
          </cell>
        </row>
        <row r="220">
          <cell r="B220">
            <v>215</v>
          </cell>
        </row>
        <row r="221">
          <cell r="B221">
            <v>216</v>
          </cell>
        </row>
        <row r="222">
          <cell r="B222">
            <v>217</v>
          </cell>
        </row>
        <row r="223">
          <cell r="B223">
            <v>218</v>
          </cell>
        </row>
        <row r="224">
          <cell r="B224">
            <v>219</v>
          </cell>
        </row>
        <row r="225">
          <cell r="B225">
            <v>220</v>
          </cell>
        </row>
        <row r="226">
          <cell r="B226">
            <v>221</v>
          </cell>
        </row>
        <row r="227">
          <cell r="B227">
            <v>222</v>
          </cell>
        </row>
        <row r="228">
          <cell r="B228">
            <v>223</v>
          </cell>
        </row>
        <row r="229">
          <cell r="B229">
            <v>224</v>
          </cell>
        </row>
        <row r="230">
          <cell r="B230">
            <v>225</v>
          </cell>
        </row>
        <row r="231">
          <cell r="B231">
            <v>226</v>
          </cell>
        </row>
        <row r="232">
          <cell r="B232">
            <v>227</v>
          </cell>
        </row>
        <row r="233">
          <cell r="B233">
            <v>228</v>
          </cell>
        </row>
        <row r="234">
          <cell r="B234">
            <v>229</v>
          </cell>
        </row>
        <row r="235">
          <cell r="B235">
            <v>230</v>
          </cell>
        </row>
        <row r="236">
          <cell r="B236">
            <v>231</v>
          </cell>
        </row>
        <row r="237">
          <cell r="B237">
            <v>232</v>
          </cell>
        </row>
        <row r="238">
          <cell r="B238">
            <v>233</v>
          </cell>
        </row>
        <row r="239">
          <cell r="B239">
            <v>234</v>
          </cell>
        </row>
        <row r="240">
          <cell r="B240">
            <v>235</v>
          </cell>
        </row>
        <row r="241">
          <cell r="B241">
            <v>236</v>
          </cell>
        </row>
        <row r="242">
          <cell r="B242">
            <v>237</v>
          </cell>
        </row>
        <row r="243">
          <cell r="B243">
            <v>238</v>
          </cell>
        </row>
        <row r="244">
          <cell r="B244">
            <v>239</v>
          </cell>
        </row>
        <row r="245">
          <cell r="B245">
            <v>240</v>
          </cell>
        </row>
        <row r="246">
          <cell r="B246">
            <v>241</v>
          </cell>
        </row>
        <row r="247">
          <cell r="B247">
            <v>242</v>
          </cell>
        </row>
        <row r="248">
          <cell r="B248">
            <v>243</v>
          </cell>
        </row>
        <row r="249">
          <cell r="B249">
            <v>244</v>
          </cell>
        </row>
        <row r="250">
          <cell r="B250">
            <v>245</v>
          </cell>
        </row>
        <row r="251">
          <cell r="B251">
            <v>246</v>
          </cell>
        </row>
        <row r="252">
          <cell r="B252">
            <v>247</v>
          </cell>
        </row>
        <row r="253">
          <cell r="B253">
            <v>248</v>
          </cell>
        </row>
        <row r="254">
          <cell r="B254">
            <v>249</v>
          </cell>
        </row>
        <row r="255">
          <cell r="B255">
            <v>250</v>
          </cell>
        </row>
        <row r="256">
          <cell r="B256">
            <v>251</v>
          </cell>
        </row>
        <row r="257">
          <cell r="B257">
            <v>252</v>
          </cell>
        </row>
        <row r="258">
          <cell r="B258">
            <v>253</v>
          </cell>
        </row>
        <row r="259">
          <cell r="B259">
            <v>254</v>
          </cell>
        </row>
        <row r="260">
          <cell r="B260">
            <v>255</v>
          </cell>
        </row>
        <row r="261">
          <cell r="B261">
            <v>256</v>
          </cell>
        </row>
        <row r="262">
          <cell r="B262">
            <v>257</v>
          </cell>
        </row>
        <row r="263">
          <cell r="B263">
            <v>258</v>
          </cell>
        </row>
        <row r="264">
          <cell r="B264">
            <v>259</v>
          </cell>
        </row>
        <row r="265">
          <cell r="B265">
            <v>260</v>
          </cell>
        </row>
        <row r="266">
          <cell r="B266">
            <v>261</v>
          </cell>
        </row>
        <row r="267">
          <cell r="B267">
            <v>262</v>
          </cell>
        </row>
        <row r="268">
          <cell r="B268">
            <v>263</v>
          </cell>
        </row>
        <row r="269">
          <cell r="B269">
            <v>264</v>
          </cell>
        </row>
        <row r="270">
          <cell r="B270">
            <v>265</v>
          </cell>
        </row>
        <row r="271">
          <cell r="B271">
            <v>266</v>
          </cell>
        </row>
        <row r="272">
          <cell r="B272">
            <v>267</v>
          </cell>
        </row>
        <row r="273">
          <cell r="B273">
            <v>268</v>
          </cell>
        </row>
        <row r="274">
          <cell r="B274">
            <v>269</v>
          </cell>
        </row>
        <row r="275">
          <cell r="B275">
            <v>270</v>
          </cell>
        </row>
        <row r="276">
          <cell r="B276">
            <v>271</v>
          </cell>
        </row>
        <row r="277">
          <cell r="B277">
            <v>272</v>
          </cell>
        </row>
        <row r="278">
          <cell r="B278">
            <v>273</v>
          </cell>
        </row>
        <row r="279">
          <cell r="B279">
            <v>274</v>
          </cell>
        </row>
        <row r="280">
          <cell r="B280">
            <v>275</v>
          </cell>
        </row>
        <row r="281">
          <cell r="B281">
            <v>276</v>
          </cell>
        </row>
        <row r="282">
          <cell r="B282">
            <v>277</v>
          </cell>
        </row>
        <row r="283">
          <cell r="B283">
            <v>278</v>
          </cell>
        </row>
        <row r="284">
          <cell r="B284">
            <v>279</v>
          </cell>
        </row>
        <row r="285">
          <cell r="B285">
            <v>280</v>
          </cell>
        </row>
        <row r="286">
          <cell r="B286">
            <v>281</v>
          </cell>
        </row>
        <row r="287">
          <cell r="B287">
            <v>282</v>
          </cell>
        </row>
        <row r="288">
          <cell r="B288">
            <v>283</v>
          </cell>
        </row>
        <row r="289">
          <cell r="B289">
            <v>284</v>
          </cell>
        </row>
        <row r="290">
          <cell r="B290">
            <v>285</v>
          </cell>
        </row>
        <row r="291">
          <cell r="B291">
            <v>286</v>
          </cell>
        </row>
        <row r="292">
          <cell r="B292">
            <v>287</v>
          </cell>
        </row>
        <row r="293">
          <cell r="B293">
            <v>288</v>
          </cell>
        </row>
        <row r="294">
          <cell r="B294">
            <v>289</v>
          </cell>
        </row>
        <row r="295">
          <cell r="B295">
            <v>290</v>
          </cell>
        </row>
        <row r="296">
          <cell r="B296">
            <v>291</v>
          </cell>
        </row>
        <row r="297">
          <cell r="B297">
            <v>292</v>
          </cell>
        </row>
        <row r="298">
          <cell r="B298">
            <v>293</v>
          </cell>
        </row>
        <row r="299">
          <cell r="B299">
            <v>294</v>
          </cell>
        </row>
        <row r="300">
          <cell r="B300">
            <v>295</v>
          </cell>
        </row>
        <row r="301">
          <cell r="B301">
            <v>296</v>
          </cell>
        </row>
        <row r="302">
          <cell r="B302">
            <v>297</v>
          </cell>
        </row>
        <row r="303">
          <cell r="B303">
            <v>298</v>
          </cell>
        </row>
        <row r="304">
          <cell r="B304">
            <v>299</v>
          </cell>
        </row>
        <row r="305">
          <cell r="B305">
            <v>300</v>
          </cell>
        </row>
        <row r="306">
          <cell r="B306">
            <v>301</v>
          </cell>
        </row>
        <row r="307">
          <cell r="B307">
            <v>302</v>
          </cell>
        </row>
        <row r="308">
          <cell r="B308">
            <v>303</v>
          </cell>
        </row>
        <row r="309">
          <cell r="B309">
            <v>304</v>
          </cell>
        </row>
        <row r="310">
          <cell r="B310">
            <v>305</v>
          </cell>
        </row>
        <row r="311">
          <cell r="B311">
            <v>306</v>
          </cell>
        </row>
        <row r="312">
          <cell r="B312">
            <v>307</v>
          </cell>
        </row>
        <row r="313">
          <cell r="B313">
            <v>308</v>
          </cell>
        </row>
        <row r="314">
          <cell r="B314">
            <v>309</v>
          </cell>
        </row>
        <row r="315">
          <cell r="B315">
            <v>310</v>
          </cell>
        </row>
        <row r="316">
          <cell r="B316">
            <v>311</v>
          </cell>
        </row>
        <row r="317">
          <cell r="B317">
            <v>312</v>
          </cell>
        </row>
        <row r="318">
          <cell r="B318">
            <v>313</v>
          </cell>
        </row>
        <row r="319">
          <cell r="B319">
            <v>314</v>
          </cell>
        </row>
        <row r="320">
          <cell r="B320">
            <v>315</v>
          </cell>
        </row>
        <row r="321">
          <cell r="B321">
            <v>316</v>
          </cell>
        </row>
        <row r="322">
          <cell r="B322">
            <v>317</v>
          </cell>
        </row>
        <row r="323">
          <cell r="B323">
            <v>318</v>
          </cell>
        </row>
        <row r="324">
          <cell r="B324">
            <v>319</v>
          </cell>
        </row>
        <row r="325">
          <cell r="B325">
            <v>320</v>
          </cell>
        </row>
        <row r="326">
          <cell r="B326">
            <v>321</v>
          </cell>
        </row>
        <row r="327">
          <cell r="B327">
            <v>322</v>
          </cell>
        </row>
        <row r="328">
          <cell r="B328">
            <v>323</v>
          </cell>
        </row>
        <row r="329">
          <cell r="B329">
            <v>324</v>
          </cell>
        </row>
        <row r="330">
          <cell r="B330">
            <v>325</v>
          </cell>
        </row>
        <row r="331">
          <cell r="B331">
            <v>326</v>
          </cell>
        </row>
        <row r="332">
          <cell r="B332">
            <v>327</v>
          </cell>
        </row>
        <row r="333">
          <cell r="B333">
            <v>328</v>
          </cell>
        </row>
        <row r="334">
          <cell r="B334">
            <v>329</v>
          </cell>
        </row>
        <row r="335">
          <cell r="B335">
            <v>330</v>
          </cell>
        </row>
        <row r="336">
          <cell r="B336">
            <v>331</v>
          </cell>
        </row>
        <row r="337">
          <cell r="B337">
            <v>332</v>
          </cell>
        </row>
        <row r="338">
          <cell r="B338">
            <v>333</v>
          </cell>
        </row>
        <row r="339">
          <cell r="B339">
            <v>334</v>
          </cell>
        </row>
        <row r="340">
          <cell r="B340">
            <v>335</v>
          </cell>
        </row>
        <row r="341">
          <cell r="B341">
            <v>336</v>
          </cell>
        </row>
        <row r="342">
          <cell r="B342">
            <v>337</v>
          </cell>
        </row>
        <row r="343">
          <cell r="B343">
            <v>338</v>
          </cell>
        </row>
        <row r="344">
          <cell r="B344">
            <v>339</v>
          </cell>
        </row>
        <row r="345">
          <cell r="B345">
            <v>340</v>
          </cell>
        </row>
        <row r="346">
          <cell r="B346">
            <v>341</v>
          </cell>
        </row>
        <row r="347">
          <cell r="B347">
            <v>342</v>
          </cell>
        </row>
        <row r="348">
          <cell r="B348">
            <v>343</v>
          </cell>
        </row>
        <row r="349">
          <cell r="B349">
            <v>344</v>
          </cell>
        </row>
        <row r="350">
          <cell r="B350">
            <v>345</v>
          </cell>
        </row>
        <row r="351">
          <cell r="B351">
            <v>346</v>
          </cell>
        </row>
        <row r="352">
          <cell r="B352">
            <v>347</v>
          </cell>
        </row>
        <row r="353">
          <cell r="B353">
            <v>348</v>
          </cell>
        </row>
        <row r="354">
          <cell r="B354">
            <v>349</v>
          </cell>
        </row>
        <row r="355">
          <cell r="B355">
            <v>350</v>
          </cell>
        </row>
        <row r="356">
          <cell r="B356">
            <v>351</v>
          </cell>
        </row>
        <row r="357">
          <cell r="B357">
            <v>352</v>
          </cell>
        </row>
        <row r="358">
          <cell r="B358">
            <v>353</v>
          </cell>
        </row>
        <row r="359">
          <cell r="B359">
            <v>354</v>
          </cell>
        </row>
        <row r="360">
          <cell r="B360">
            <v>355</v>
          </cell>
        </row>
        <row r="361">
          <cell r="B361">
            <v>356</v>
          </cell>
        </row>
        <row r="362">
          <cell r="B362">
            <v>357</v>
          </cell>
        </row>
        <row r="363">
          <cell r="B363">
            <v>358</v>
          </cell>
        </row>
        <row r="364">
          <cell r="B364">
            <v>359</v>
          </cell>
        </row>
        <row r="365">
          <cell r="B365">
            <v>360</v>
          </cell>
        </row>
        <row r="366">
          <cell r="B366">
            <v>361</v>
          </cell>
        </row>
        <row r="367">
          <cell r="B367">
            <v>362</v>
          </cell>
        </row>
        <row r="368">
          <cell r="B368">
            <v>363</v>
          </cell>
        </row>
        <row r="369">
          <cell r="B369">
            <v>364</v>
          </cell>
        </row>
        <row r="370">
          <cell r="B370">
            <v>365</v>
          </cell>
        </row>
        <row r="371">
          <cell r="B371">
            <v>366</v>
          </cell>
        </row>
        <row r="372">
          <cell r="B372">
            <v>367</v>
          </cell>
        </row>
        <row r="373">
          <cell r="B373">
            <v>368</v>
          </cell>
        </row>
        <row r="374">
          <cell r="B374">
            <v>369</v>
          </cell>
        </row>
        <row r="375">
          <cell r="B375">
            <v>370</v>
          </cell>
        </row>
        <row r="376">
          <cell r="B376">
            <v>371</v>
          </cell>
        </row>
        <row r="377">
          <cell r="B377">
            <v>372</v>
          </cell>
        </row>
        <row r="378">
          <cell r="B378">
            <v>373</v>
          </cell>
        </row>
        <row r="379">
          <cell r="B379">
            <v>374</v>
          </cell>
        </row>
        <row r="380">
          <cell r="B380">
            <v>375</v>
          </cell>
        </row>
        <row r="381">
          <cell r="B381">
            <v>376</v>
          </cell>
        </row>
        <row r="382">
          <cell r="B382">
            <v>377</v>
          </cell>
        </row>
        <row r="383">
          <cell r="B383">
            <v>378</v>
          </cell>
        </row>
        <row r="384">
          <cell r="B384">
            <v>379</v>
          </cell>
        </row>
        <row r="385">
          <cell r="B385">
            <v>380</v>
          </cell>
        </row>
        <row r="386">
          <cell r="B386">
            <v>381</v>
          </cell>
        </row>
        <row r="387">
          <cell r="B387">
            <v>382</v>
          </cell>
        </row>
        <row r="388">
          <cell r="B388">
            <v>383</v>
          </cell>
        </row>
        <row r="389">
          <cell r="B389">
            <v>384</v>
          </cell>
        </row>
        <row r="390">
          <cell r="B390">
            <v>385</v>
          </cell>
        </row>
        <row r="391">
          <cell r="B391">
            <v>386</v>
          </cell>
        </row>
        <row r="392">
          <cell r="B392">
            <v>387</v>
          </cell>
        </row>
        <row r="393">
          <cell r="B393">
            <v>388</v>
          </cell>
        </row>
        <row r="394">
          <cell r="B394">
            <v>389</v>
          </cell>
        </row>
        <row r="395">
          <cell r="B395">
            <v>390</v>
          </cell>
        </row>
        <row r="396">
          <cell r="B396">
            <v>391</v>
          </cell>
        </row>
        <row r="397">
          <cell r="B397">
            <v>392</v>
          </cell>
        </row>
        <row r="398">
          <cell r="B398">
            <v>393</v>
          </cell>
        </row>
        <row r="399">
          <cell r="B399">
            <v>394</v>
          </cell>
        </row>
        <row r="400">
          <cell r="B400">
            <v>395</v>
          </cell>
        </row>
        <row r="401">
          <cell r="B401">
            <v>396</v>
          </cell>
        </row>
        <row r="402">
          <cell r="B402">
            <v>397</v>
          </cell>
        </row>
        <row r="403">
          <cell r="B403">
            <v>398</v>
          </cell>
        </row>
        <row r="404">
          <cell r="B404">
            <v>399</v>
          </cell>
        </row>
        <row r="405">
          <cell r="B405">
            <v>400</v>
          </cell>
        </row>
        <row r="406">
          <cell r="B406">
            <v>401</v>
          </cell>
        </row>
        <row r="407">
          <cell r="B407">
            <v>402</v>
          </cell>
        </row>
        <row r="408">
          <cell r="B408">
            <v>403</v>
          </cell>
        </row>
        <row r="409">
          <cell r="B409">
            <v>404</v>
          </cell>
        </row>
        <row r="410">
          <cell r="B410">
            <v>405</v>
          </cell>
        </row>
        <row r="411">
          <cell r="B411">
            <v>406</v>
          </cell>
        </row>
        <row r="412">
          <cell r="B412">
            <v>407</v>
          </cell>
        </row>
        <row r="413">
          <cell r="B413">
            <v>408</v>
          </cell>
        </row>
        <row r="414">
          <cell r="B414">
            <v>409</v>
          </cell>
        </row>
        <row r="415">
          <cell r="B415">
            <v>410</v>
          </cell>
        </row>
        <row r="416">
          <cell r="B416">
            <v>411</v>
          </cell>
        </row>
        <row r="417">
          <cell r="B417">
            <v>412</v>
          </cell>
        </row>
        <row r="418">
          <cell r="B418">
            <v>413</v>
          </cell>
        </row>
        <row r="419">
          <cell r="B419">
            <v>414</v>
          </cell>
        </row>
        <row r="420">
          <cell r="B420">
            <v>415</v>
          </cell>
        </row>
        <row r="421">
          <cell r="B421">
            <v>416</v>
          </cell>
        </row>
        <row r="422">
          <cell r="B422">
            <v>417</v>
          </cell>
        </row>
        <row r="423">
          <cell r="B423">
            <v>418</v>
          </cell>
        </row>
        <row r="424">
          <cell r="B424">
            <v>419</v>
          </cell>
        </row>
        <row r="425">
          <cell r="B425">
            <v>420</v>
          </cell>
        </row>
        <row r="426">
          <cell r="B426">
            <v>421</v>
          </cell>
        </row>
        <row r="427">
          <cell r="B427">
            <v>422</v>
          </cell>
        </row>
        <row r="428">
          <cell r="B428">
            <v>423</v>
          </cell>
        </row>
        <row r="429">
          <cell r="B429">
            <v>424</v>
          </cell>
        </row>
        <row r="430">
          <cell r="B430">
            <v>425</v>
          </cell>
        </row>
        <row r="431">
          <cell r="B431">
            <v>426</v>
          </cell>
        </row>
        <row r="432">
          <cell r="B432">
            <v>427</v>
          </cell>
        </row>
        <row r="433">
          <cell r="B433">
            <v>428</v>
          </cell>
        </row>
        <row r="434">
          <cell r="B434">
            <v>429</v>
          </cell>
        </row>
        <row r="435">
          <cell r="B435">
            <v>430</v>
          </cell>
        </row>
        <row r="436">
          <cell r="B436">
            <v>431</v>
          </cell>
        </row>
        <row r="437">
          <cell r="B437">
            <v>432</v>
          </cell>
        </row>
        <row r="438">
          <cell r="B438">
            <v>433</v>
          </cell>
        </row>
        <row r="439">
          <cell r="B439">
            <v>434</v>
          </cell>
        </row>
        <row r="440">
          <cell r="B440">
            <v>435</v>
          </cell>
        </row>
        <row r="441">
          <cell r="B441">
            <v>436</v>
          </cell>
        </row>
        <row r="442">
          <cell r="B442">
            <v>437</v>
          </cell>
        </row>
        <row r="443">
          <cell r="B443">
            <v>438</v>
          </cell>
        </row>
        <row r="444">
          <cell r="B444">
            <v>439</v>
          </cell>
        </row>
        <row r="445">
          <cell r="B445">
            <v>440</v>
          </cell>
        </row>
        <row r="446">
          <cell r="B446">
            <v>441</v>
          </cell>
        </row>
        <row r="447">
          <cell r="B447">
            <v>442</v>
          </cell>
        </row>
        <row r="448">
          <cell r="B448">
            <v>443</v>
          </cell>
        </row>
        <row r="449">
          <cell r="B449">
            <v>444</v>
          </cell>
        </row>
        <row r="450">
          <cell r="B450">
            <v>445</v>
          </cell>
        </row>
        <row r="451">
          <cell r="B451">
            <v>446</v>
          </cell>
        </row>
        <row r="452">
          <cell r="B452">
            <v>447</v>
          </cell>
        </row>
        <row r="453">
          <cell r="B453">
            <v>448</v>
          </cell>
        </row>
        <row r="454">
          <cell r="B454">
            <v>449</v>
          </cell>
        </row>
        <row r="455">
          <cell r="B455">
            <v>450</v>
          </cell>
        </row>
        <row r="456">
          <cell r="B456">
            <v>451</v>
          </cell>
        </row>
        <row r="457">
          <cell r="B457">
            <v>452</v>
          </cell>
        </row>
        <row r="458">
          <cell r="B458">
            <v>453</v>
          </cell>
        </row>
        <row r="459">
          <cell r="B459">
            <v>454</v>
          </cell>
        </row>
        <row r="460">
          <cell r="B460">
            <v>455</v>
          </cell>
        </row>
        <row r="461">
          <cell r="B461">
            <v>456</v>
          </cell>
        </row>
        <row r="462">
          <cell r="B462">
            <v>457</v>
          </cell>
        </row>
        <row r="463">
          <cell r="B463">
            <v>458</v>
          </cell>
        </row>
        <row r="464">
          <cell r="B464">
            <v>459</v>
          </cell>
        </row>
        <row r="465">
          <cell r="B465">
            <v>460</v>
          </cell>
        </row>
        <row r="466">
          <cell r="B466">
            <v>461</v>
          </cell>
        </row>
        <row r="467">
          <cell r="B467">
            <v>462</v>
          </cell>
        </row>
        <row r="468">
          <cell r="B468">
            <v>463</v>
          </cell>
        </row>
        <row r="469">
          <cell r="B469">
            <v>464</v>
          </cell>
        </row>
        <row r="470">
          <cell r="B470">
            <v>465</v>
          </cell>
        </row>
        <row r="471">
          <cell r="B471">
            <v>466</v>
          </cell>
        </row>
        <row r="472">
          <cell r="B472">
            <v>467</v>
          </cell>
        </row>
        <row r="473">
          <cell r="B473">
            <v>468</v>
          </cell>
        </row>
        <row r="474">
          <cell r="B474">
            <v>469</v>
          </cell>
        </row>
        <row r="475">
          <cell r="B475">
            <v>470</v>
          </cell>
        </row>
        <row r="476">
          <cell r="B476">
            <v>471</v>
          </cell>
        </row>
        <row r="477">
          <cell r="B477">
            <v>472</v>
          </cell>
        </row>
        <row r="478">
          <cell r="B478">
            <v>473</v>
          </cell>
        </row>
        <row r="479">
          <cell r="B479">
            <v>474</v>
          </cell>
        </row>
        <row r="480">
          <cell r="B480">
            <v>475</v>
          </cell>
        </row>
        <row r="481">
          <cell r="B481">
            <v>476</v>
          </cell>
        </row>
        <row r="482">
          <cell r="B482">
            <v>477</v>
          </cell>
        </row>
        <row r="483">
          <cell r="B483">
            <v>478</v>
          </cell>
        </row>
        <row r="484">
          <cell r="B484">
            <v>479</v>
          </cell>
        </row>
        <row r="485">
          <cell r="B485">
            <v>480</v>
          </cell>
        </row>
        <row r="486">
          <cell r="B486">
            <v>481</v>
          </cell>
        </row>
        <row r="487">
          <cell r="B487">
            <v>482</v>
          </cell>
        </row>
        <row r="488">
          <cell r="B488">
            <v>483</v>
          </cell>
        </row>
        <row r="489">
          <cell r="B489">
            <v>484</v>
          </cell>
        </row>
        <row r="490">
          <cell r="B490">
            <v>485</v>
          </cell>
        </row>
        <row r="491">
          <cell r="B491">
            <v>486</v>
          </cell>
        </row>
        <row r="492">
          <cell r="B492">
            <v>487</v>
          </cell>
        </row>
        <row r="493">
          <cell r="B493">
            <v>488</v>
          </cell>
        </row>
        <row r="494">
          <cell r="B494">
            <v>489</v>
          </cell>
        </row>
        <row r="495">
          <cell r="B495">
            <v>490</v>
          </cell>
        </row>
        <row r="496">
          <cell r="B496">
            <v>491</v>
          </cell>
        </row>
        <row r="497">
          <cell r="B497">
            <v>492</v>
          </cell>
        </row>
        <row r="498">
          <cell r="B498">
            <v>493</v>
          </cell>
        </row>
        <row r="499">
          <cell r="B499">
            <v>494</v>
          </cell>
        </row>
        <row r="500">
          <cell r="B500">
            <v>495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100"/>
  <sheetViews>
    <sheetView topLeftCell="A7" workbookViewId="0">
      <selection activeCell="I19" sqref="I19:R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2.625" style="2" customWidth="1"/>
    <col min="15" max="15" width="3.75" style="2" customWidth="1"/>
    <col min="16" max="16384" width="2.625" style="2"/>
  </cols>
  <sheetData>
    <row r="1" spans="1:52" ht="3" customHeight="1" x14ac:dyDescent="0.15">
      <c r="A1" s="75"/>
      <c r="B1" s="76"/>
      <c r="C1" s="76"/>
      <c r="D1" s="76"/>
      <c r="E1" s="77"/>
      <c r="F1" s="73"/>
      <c r="G1" s="74"/>
      <c r="H1" s="78"/>
      <c r="I1" s="79"/>
      <c r="J1" s="80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81" t="str">
        <f>[1]基本ﾃﾞｰﾀ!$B$2</f>
        <v>☆学校事務統括システムⅡ　WIN7正規版☆</v>
      </c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68" t="str">
        <f>[1]基本ﾃﾞｰﾀ!$C3</f>
        <v>Main.Producer:K.Saito / Second.Producer:M.Yamanokuchi　2002-2013 OA研究推進委員会</v>
      </c>
      <c r="E6" s="68"/>
      <c r="F6" s="68"/>
      <c r="G6" s="68"/>
      <c r="H6" s="68"/>
      <c r="I6" s="68"/>
      <c r="J6" s="82" t="s">
        <v>0</v>
      </c>
      <c r="K6" s="82"/>
      <c r="L6" s="82"/>
      <c r="M6" s="82"/>
      <c r="N6" s="82"/>
      <c r="O6" s="8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68" t="str">
        <f>[1]基本ﾃﾞｰﾀ!$C4</f>
        <v>Microsoft Excel2000Pro SR1-00/07 &amp; IME2000/ATOK</v>
      </c>
      <c r="E7" s="68"/>
      <c r="F7" s="68"/>
      <c r="G7" s="68"/>
      <c r="H7" s="68"/>
      <c r="I7" s="68"/>
      <c r="J7" s="69">
        <f>[1]基本ﾃﾞｰﾀ!$G4</f>
        <v>0</v>
      </c>
      <c r="K7" s="69"/>
      <c r="L7" s="69"/>
      <c r="M7" s="69"/>
      <c r="N7" s="69"/>
      <c r="O7" s="69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68" t="str">
        <f>[1]基本ﾃﾞｰﾀ!$C5</f>
        <v>つーるﾎﾞｯｸｽ　VBA MACRO　Ver9.11　Vol5.22　WIN7版</v>
      </c>
      <c r="E8" s="68"/>
      <c r="F8" s="68"/>
      <c r="G8" s="68"/>
      <c r="H8" s="68"/>
      <c r="I8" s="68"/>
      <c r="J8" s="69">
        <f>[1]基本ﾃﾞｰﾀ!$G5</f>
        <v>0</v>
      </c>
      <c r="K8" s="69"/>
      <c r="L8" s="69"/>
      <c r="M8" s="69"/>
      <c r="N8" s="69"/>
      <c r="O8" s="69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鹿児島市教育委員会</v>
      </c>
      <c r="F9" s="9" t="str">
        <f>[1]基本ﾃﾞｰﾀ!$E6</f>
        <v>薩摩　隼太</v>
      </c>
      <c r="G9" s="4"/>
      <c r="H9" s="4"/>
      <c r="I9" s="4"/>
      <c r="J9" s="83" t="str">
        <f>[1]基本ﾃﾞｰﾀ!$J5</f>
        <v>鹿児島県小中学校事務職員研究会管理</v>
      </c>
      <c r="K9" s="84"/>
      <c r="L9" s="84"/>
      <c r="M9" s="84"/>
      <c r="N9" s="84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87" t="s">
        <v>2</v>
      </c>
      <c r="E10" s="87"/>
      <c r="F10" s="87"/>
      <c r="G10" s="87"/>
      <c r="H10" s="6"/>
      <c r="I10" s="85" t="str">
        <f>[1]基本ﾃﾞｰﾀ!$F7</f>
        <v>天文館教育事務所</v>
      </c>
      <c r="J10" s="86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71" t="str">
        <f>[1]基本ﾃﾞｰﾀ!$D8</f>
        <v>鹿児島市立天文館小学校</v>
      </c>
      <c r="G11" s="72"/>
      <c r="H11" s="72"/>
      <c r="I11" s="66" t="str">
        <f>[1]基本ﾃﾞｰﾀ!$F8</f>
        <v>所長名</v>
      </c>
      <c r="J11" s="67"/>
      <c r="K11" s="67" t="str">
        <f>[1]基本ﾃﾞｰﾀ!$H8</f>
        <v>大隅　太郎太</v>
      </c>
      <c r="L11" s="67"/>
      <c r="M11" s="67"/>
      <c r="N11" s="70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71" t="str">
        <f>[1]基本ﾃﾞｰﾀ!$D9</f>
        <v>天文館小学校</v>
      </c>
      <c r="G12" s="72"/>
      <c r="H12" s="72"/>
      <c r="I12" s="12" t="str">
        <f>[1]基本ﾃﾞｰﾀ!$J7</f>
        <v>〒899-0001</v>
      </c>
      <c r="J12" s="13" t="str">
        <f>[1]基本ﾃﾞｰﾀ!$K7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71" t="str">
        <f>[1]基本ﾃﾞｰﾀ!$D10</f>
        <v>鹿児島</v>
      </c>
      <c r="G13" s="72"/>
      <c r="H13" s="72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71" t="str">
        <f>[1]基本ﾃﾞｰﾀ!$D11</f>
        <v>鹿児島市天文館1-1-1</v>
      </c>
      <c r="G14" s="72"/>
      <c r="H14" s="72"/>
      <c r="I14" s="85" t="str">
        <f>[1]基本ﾃﾞｰﾀ!$F6</f>
        <v>鹿児島県教育委員会</v>
      </c>
      <c r="J14" s="86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72" t="str">
        <f>[1]基本ﾃﾞｰﾀ!$D12</f>
        <v>西郷　隆盛</v>
      </c>
      <c r="G15" s="72"/>
      <c r="H15" s="72"/>
      <c r="I15" s="15" t="str">
        <f>[1]基本ﾃﾞｰﾀ!$J6</f>
        <v>〒８９０－８５７７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71">
        <f>[1]基本ﾃﾞｰﾀ!$D13</f>
        <v>2</v>
      </c>
      <c r="G16" s="72"/>
      <c r="H16" s="72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71" t="str">
        <f>[1]基本ﾃﾞｰﾀ!$D14</f>
        <v>01</v>
      </c>
      <c r="G17" s="72"/>
      <c r="H17" s="72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71" t="str">
        <f>[1]基本ﾃﾞｰﾀ!$D15</f>
        <v>10</v>
      </c>
      <c r="G18" s="72"/>
      <c r="H18" s="72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71" t="str">
        <f>[1]基本ﾃﾞｰﾀ!$D16</f>
        <v>02</v>
      </c>
      <c r="G19" s="72"/>
      <c r="H19" s="72"/>
      <c r="I19" s="85" t="str">
        <f>[1]基本ﾃﾞｰﾀ!$F$31</f>
        <v>公立学校共済組合　鹿児島支部</v>
      </c>
      <c r="J19" s="86"/>
      <c r="K19" s="10" t="str">
        <f>[1]基本ﾃﾞｰﾀ!$J$31</f>
        <v>〒890-8577</v>
      </c>
      <c r="L19" s="86" t="str">
        <f>[1]基本ﾃﾞｰﾀ!$K$31</f>
        <v>鹿児島市鴨池新町10-1</v>
      </c>
      <c r="M19" s="86"/>
      <c r="N19" s="86"/>
      <c r="O19" s="86"/>
      <c r="P19" s="86"/>
      <c r="Q19" s="86"/>
      <c r="R19" s="92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71" t="str">
        <f>[1]基本ﾃﾞｰﾀ!$D17</f>
        <v>01</v>
      </c>
      <c r="G20" s="72"/>
      <c r="H20" s="72"/>
      <c r="I20" s="15"/>
      <c r="J20" s="16"/>
      <c r="K20" s="93" t="str">
        <f>[1]基本ﾃﾞｰﾀ!$F$33</f>
        <v>鹿児島県教育庁  内</v>
      </c>
      <c r="L20" s="93"/>
      <c r="M20" s="93"/>
      <c r="N20" s="93"/>
      <c r="O20" s="93"/>
      <c r="P20" s="93"/>
      <c r="Q20" s="93"/>
      <c r="R20" s="94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71" t="str">
        <f>[1]基本ﾃﾞｰﾀ!$D18</f>
        <v>09</v>
      </c>
      <c r="G21" s="72"/>
      <c r="H21" s="72"/>
      <c r="I21" s="15" t="str">
        <f>[1]基本ﾃﾞｰﾀ!$I$33</f>
        <v>TEL(県庁)</v>
      </c>
      <c r="J21" s="16" t="str">
        <f>[1]基本ﾃﾞｰﾀ!$J$33</f>
        <v>099-286-2111</v>
      </c>
      <c r="K21" s="16" t="str">
        <f>[1]基本ﾃﾞｰﾀ!$K$33</f>
        <v>FAX</v>
      </c>
      <c r="L21" s="67" t="str">
        <f>[1]基本ﾃﾞｰﾀ!$L$33</f>
        <v>099-286-5663</v>
      </c>
      <c r="M21" s="67"/>
      <c r="N21" s="67"/>
      <c r="O21" s="67"/>
      <c r="P21" s="67"/>
      <c r="Q21" s="67"/>
      <c r="R21" s="70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71" t="str">
        <f>[1]基本ﾃﾞｰﾀ!$D19</f>
        <v>02</v>
      </c>
      <c r="G22" s="72"/>
      <c r="H22" s="72"/>
      <c r="I22" s="15" t="str">
        <f>[1]基本ﾃﾞｰﾀ!$I$34</f>
        <v>福利係</v>
      </c>
      <c r="J22" s="16" t="str">
        <f>[1]基本ﾃﾞｰﾀ!$J$34</f>
        <v>099-286-5205</v>
      </c>
      <c r="K22" s="16" t="str">
        <f>[1]基本ﾃﾞｰﾀ!$K$34</f>
        <v>内線</v>
      </c>
      <c r="L22" s="90">
        <f>[1]基本ﾃﾞｰﾀ!$L$34</f>
        <v>521752185219</v>
      </c>
      <c r="M22" s="90"/>
      <c r="N22" s="90"/>
      <c r="O22" s="90"/>
      <c r="P22" s="90"/>
      <c r="Q22" s="90"/>
      <c r="R22" s="91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71" t="str">
        <f>[1]基本ﾃﾞｰﾀ!$D20</f>
        <v>654321</v>
      </c>
      <c r="G23" s="72"/>
      <c r="H23" s="72"/>
      <c r="I23" s="15" t="str">
        <f>[1]基本ﾃﾞｰﾀ!$I$35</f>
        <v>厚生係</v>
      </c>
      <c r="J23" s="16" t="str">
        <f>[1]基本ﾃﾞｰﾀ!$J$35</f>
        <v>099-286-5206</v>
      </c>
      <c r="K23" s="16" t="str">
        <f>[1]基本ﾃﾞｰﾀ!$K$34</f>
        <v>内線</v>
      </c>
      <c r="L23" s="90">
        <f>[1]基本ﾃﾞｰﾀ!$L$35</f>
        <v>521452155216</v>
      </c>
      <c r="M23" s="90"/>
      <c r="N23" s="90"/>
      <c r="O23" s="90"/>
      <c r="P23" s="90"/>
      <c r="Q23" s="90"/>
      <c r="R23" s="91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71" t="str">
        <f>[1]基本ﾃﾞｰﾀ!$D21</f>
        <v>899-0001</v>
      </c>
      <c r="G24" s="72"/>
      <c r="H24" s="72"/>
      <c r="I24" s="12" t="str">
        <f>[1]基本ﾃﾞｰﾀ!$I$36</f>
        <v>年金給付係</v>
      </c>
      <c r="J24" s="13"/>
      <c r="K24" s="13" t="str">
        <f>[1]基本ﾃﾞｰﾀ!$K$34</f>
        <v>内線</v>
      </c>
      <c r="L24" s="88">
        <f>[1]基本ﾃﾞｰﾀ!$L$36</f>
        <v>522052215222</v>
      </c>
      <c r="M24" s="88"/>
      <c r="N24" s="88"/>
      <c r="O24" s="88"/>
      <c r="P24" s="88"/>
      <c r="Q24" s="88"/>
      <c r="R24" s="89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71" t="str">
        <f>[1]基本ﾃﾞｰﾀ!$D22</f>
        <v>0995-12-3456</v>
      </c>
      <c r="G25" s="72"/>
      <c r="H25" s="72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71" t="str">
        <f>[1]基本ﾃﾞｰﾀ!$D23</f>
        <v>0995-65-4321</v>
      </c>
      <c r="G26" s="72"/>
      <c r="H26" s="72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71" t="str">
        <f>[1]基本ﾃﾞｰﾀ!$D24</f>
        <v>鹿児島　一太郎</v>
      </c>
      <c r="G27" s="72"/>
      <c r="H27" s="72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71">
        <f>[1]基本ﾃﾞｰﾀ!$D25</f>
        <v>0</v>
      </c>
      <c r="G28" s="72"/>
      <c r="H28" s="72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71">
        <f>[1]基本ﾃﾞｰﾀ!$D26</f>
        <v>0</v>
      </c>
      <c r="G29" s="72"/>
      <c r="H29" s="72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71">
        <f>[1]基本ﾃﾞｰﾀ!$D27</f>
        <v>0</v>
      </c>
      <c r="G30" s="72"/>
      <c r="H30" s="72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43">
    <mergeCell ref="L23:R23"/>
    <mergeCell ref="I19:J19"/>
    <mergeCell ref="L19:R19"/>
    <mergeCell ref="K20:R20"/>
    <mergeCell ref="L21:R21"/>
    <mergeCell ref="L22:R22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13:H13"/>
    <mergeCell ref="F14:H14"/>
    <mergeCell ref="I14:J14"/>
    <mergeCell ref="D10:G10"/>
    <mergeCell ref="I10:J10"/>
    <mergeCell ref="L24:R24"/>
    <mergeCell ref="A1:E1"/>
    <mergeCell ref="H1:J1"/>
    <mergeCell ref="D5:O5"/>
    <mergeCell ref="J6:O6"/>
    <mergeCell ref="D6:I6"/>
    <mergeCell ref="F22:H22"/>
    <mergeCell ref="F23:H23"/>
    <mergeCell ref="F24:H24"/>
    <mergeCell ref="F18:H18"/>
    <mergeCell ref="F1:G1"/>
    <mergeCell ref="F17:H17"/>
    <mergeCell ref="F15:H15"/>
    <mergeCell ref="F11:H11"/>
    <mergeCell ref="F12:H12"/>
    <mergeCell ref="F16:H16"/>
    <mergeCell ref="I11:J11"/>
    <mergeCell ref="D7:I7"/>
    <mergeCell ref="D8:I8"/>
    <mergeCell ref="J7:O7"/>
    <mergeCell ref="K11:N11"/>
    <mergeCell ref="J8:O8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V90"/>
  <sheetViews>
    <sheetView showGridLines="0" showZeros="0" tabSelected="1" zoomScaleNormal="100" zoomScaleSheetLayoutView="100" workbookViewId="0">
      <selection activeCell="BR47" sqref="BR47:CC47"/>
    </sheetView>
  </sheetViews>
  <sheetFormatPr defaultColWidth="1.625" defaultRowHeight="17.25" customHeight="1" x14ac:dyDescent="0.15"/>
  <cols>
    <col min="1" max="35" width="1.625" style="21"/>
    <col min="36" max="36" width="1.625" style="21" customWidth="1"/>
    <col min="37" max="65" width="1.625" style="21"/>
    <col min="66" max="66" width="1.875" style="21" customWidth="1"/>
    <col min="67" max="67" width="1.75" style="21" customWidth="1"/>
    <col min="68" max="68" width="1.625" style="21" customWidth="1"/>
    <col min="69" max="81" width="1.625" style="21"/>
    <col min="82" max="83" width="1.625" style="21" customWidth="1"/>
    <col min="84" max="16384" width="1.625" style="21"/>
  </cols>
  <sheetData>
    <row r="1" spans="1:83" ht="17.25" customHeight="1" x14ac:dyDescent="0.15">
      <c r="J1" s="18"/>
      <c r="K1" s="18"/>
      <c r="L1" s="18"/>
      <c r="M1" s="108" t="s">
        <v>25</v>
      </c>
      <c r="N1" s="109"/>
      <c r="O1" s="109"/>
      <c r="P1" s="109"/>
      <c r="Q1" s="109"/>
      <c r="R1" s="109"/>
      <c r="S1" s="109"/>
      <c r="T1" s="108" t="s">
        <v>26</v>
      </c>
      <c r="U1" s="109"/>
      <c r="V1" s="109"/>
      <c r="W1" s="109"/>
      <c r="X1" s="109"/>
      <c r="Y1" s="109"/>
      <c r="Z1" s="113"/>
      <c r="AA1" s="19"/>
      <c r="AB1" s="133" t="str">
        <f>IF(J3="","",(VLOOKUP(J3,[1]職員ﾃﾞｰﾀ!$B$6:$BG$500,13)))</f>
        <v>890-5678</v>
      </c>
      <c r="AC1" s="133"/>
      <c r="AD1" s="133"/>
      <c r="AE1" s="133"/>
      <c r="AF1" s="133"/>
      <c r="AG1" s="133"/>
      <c r="AH1" s="133"/>
      <c r="AI1" s="133"/>
      <c r="AJ1" s="133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</row>
    <row r="2" spans="1:83" ht="17.25" customHeight="1" x14ac:dyDescent="0.15">
      <c r="J2" s="134" t="s">
        <v>22</v>
      </c>
      <c r="K2" s="134"/>
      <c r="L2" s="18"/>
      <c r="M2" s="135" t="str">
        <f>IF(J3="","",(VLOOKUP(J3,[1]職員ﾃﾞｰﾀ!$B$6:$BG$500,7)))</f>
        <v>薩摩　隼人</v>
      </c>
      <c r="N2" s="136"/>
      <c r="O2" s="136"/>
      <c r="P2" s="136"/>
      <c r="Q2" s="136"/>
      <c r="R2" s="136"/>
      <c r="S2" s="136"/>
      <c r="T2" s="135" t="str">
        <f>IF(J3="","",(VLOOKUP(J3,[1]職員ﾃﾞｰﾀ!$B$6:$BG$500,8)))</f>
        <v>ｻﾂﾏ　ﾊﾔﾄ</v>
      </c>
      <c r="U2" s="136"/>
      <c r="V2" s="136"/>
      <c r="W2" s="136"/>
      <c r="X2" s="136"/>
      <c r="Y2" s="136"/>
      <c r="Z2" s="137"/>
      <c r="AA2" s="19"/>
      <c r="AB2" s="138" t="s">
        <v>23</v>
      </c>
      <c r="AC2" s="139"/>
      <c r="AD2" s="139"/>
      <c r="AE2" s="139"/>
      <c r="AF2" s="139"/>
      <c r="AG2" s="139"/>
      <c r="AH2" s="139"/>
      <c r="AI2" s="139"/>
      <c r="AJ2" s="14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</row>
    <row r="3" spans="1:83" ht="17.25" customHeight="1" x14ac:dyDescent="0.15">
      <c r="J3" s="122">
        <v>50</v>
      </c>
      <c r="K3" s="123"/>
      <c r="L3" s="18"/>
      <c r="M3" s="124">
        <f>IF(J3="","",(VLOOKUP(J3,[1]職員ﾃﾞｰﾀ!$B$6:$BG$500,(1)+11)))</f>
        <v>123456</v>
      </c>
      <c r="N3" s="125"/>
      <c r="O3" s="125"/>
      <c r="P3" s="125"/>
      <c r="Q3" s="125"/>
      <c r="R3" s="125"/>
      <c r="S3" s="125"/>
      <c r="T3" s="126">
        <f>IF(J3="","",(VLOOKUP(J3,[1]職員ﾃﾞｰﾀ!$B$6:$BG$500,31)))</f>
        <v>450601</v>
      </c>
      <c r="U3" s="127"/>
      <c r="V3" s="127"/>
      <c r="W3" s="127"/>
      <c r="X3" s="127"/>
      <c r="Y3" s="127"/>
      <c r="Z3" s="128"/>
      <c r="AA3" s="19"/>
      <c r="AB3" s="129" t="s">
        <v>24</v>
      </c>
      <c r="AC3" s="130"/>
      <c r="AD3" s="130"/>
      <c r="AE3" s="130"/>
      <c r="AF3" s="130"/>
      <c r="AG3" s="130"/>
      <c r="AH3" s="130"/>
      <c r="AI3" s="130"/>
      <c r="AJ3" s="131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</row>
    <row r="4" spans="1:83" ht="17.25" customHeight="1" x14ac:dyDescent="0.15">
      <c r="J4"/>
      <c r="K4"/>
      <c r="L4"/>
      <c r="M4" s="106" t="s">
        <v>32</v>
      </c>
      <c r="N4" s="106"/>
      <c r="O4" s="106"/>
      <c r="P4" s="106"/>
      <c r="Q4" s="106"/>
      <c r="R4" s="106"/>
      <c r="S4" s="106"/>
      <c r="T4" s="132" t="str">
        <f>IF(J3="","",(VLOOKUP(J3,[1]職員ﾃﾞｰﾀ!$B$6:$BG$500,9)))&amp;IF(J3="","",(VLOOKUP(J3,[1]職員ﾃﾞｰﾀ!$B$6:$BG$500,10)))</f>
        <v>鹿児島市石灯籠1-2-3</v>
      </c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2"/>
      <c r="AT4" s="132"/>
      <c r="AU4" s="132"/>
      <c r="AV4" s="132"/>
      <c r="AW4" s="132"/>
      <c r="AX4" s="132"/>
      <c r="AY4" s="132"/>
    </row>
    <row r="5" spans="1:83" ht="17.25" customHeight="1" x14ac:dyDescent="0.15">
      <c r="J5"/>
      <c r="K5"/>
      <c r="L5"/>
      <c r="M5" s="106" t="s">
        <v>119</v>
      </c>
      <c r="N5" s="106"/>
      <c r="O5" s="106"/>
      <c r="P5" s="106"/>
      <c r="Q5" s="106"/>
      <c r="R5" s="106"/>
      <c r="S5" s="106"/>
      <c r="T5" s="107" t="s">
        <v>120</v>
      </c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7"/>
      <c r="AX5" s="107"/>
      <c r="AY5" s="107"/>
    </row>
    <row r="6" spans="1:83" ht="17.25" customHeight="1" thickBot="1" x14ac:dyDescent="0.2"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</row>
    <row r="7" spans="1:83" ht="17.25" customHeight="1" x14ac:dyDescent="0.15">
      <c r="J7" s="20"/>
      <c r="K7" s="20"/>
      <c r="L7" s="20"/>
      <c r="M7" s="108" t="s">
        <v>31</v>
      </c>
      <c r="N7" s="109"/>
      <c r="O7" s="109"/>
      <c r="P7" s="109"/>
      <c r="Q7" s="109"/>
      <c r="R7" s="109"/>
      <c r="S7" s="109"/>
      <c r="T7" s="108" t="s">
        <v>30</v>
      </c>
      <c r="U7" s="109"/>
      <c r="V7" s="109"/>
      <c r="W7" s="109"/>
      <c r="X7" s="109"/>
      <c r="Y7" s="109"/>
      <c r="Z7" s="109"/>
      <c r="AA7" s="110" t="s">
        <v>33</v>
      </c>
      <c r="AB7" s="111"/>
      <c r="AC7" s="111"/>
      <c r="AD7" s="111"/>
      <c r="AE7" s="111"/>
      <c r="AF7" s="111"/>
      <c r="AG7" s="112"/>
      <c r="AH7" s="20"/>
      <c r="AI7" s="20"/>
      <c r="AJ7" s="20"/>
      <c r="AK7" s="20"/>
      <c r="AL7" s="108" t="s">
        <v>23</v>
      </c>
      <c r="AM7" s="109"/>
      <c r="AN7" s="109"/>
      <c r="AO7" s="109"/>
      <c r="AP7" s="109"/>
      <c r="AQ7" s="109"/>
      <c r="AR7" s="109"/>
      <c r="AS7" s="109"/>
      <c r="AT7" s="113"/>
      <c r="AU7" s="20"/>
      <c r="AV7" s="20"/>
      <c r="AW7" s="20"/>
      <c r="AX7" s="20"/>
      <c r="AY7" s="20"/>
    </row>
    <row r="8" spans="1:83" ht="17.25" customHeight="1" thickBot="1" x14ac:dyDescent="0.2">
      <c r="J8" s="20"/>
      <c r="K8" s="20"/>
      <c r="L8" s="20"/>
      <c r="M8" s="114" t="str">
        <f>IF(J3="","",(VLOOKUP(J3,[1]職員ﾃﾞｰﾀ!$B$6:$BG$500,56)))</f>
        <v>薩摩　みどり</v>
      </c>
      <c r="N8" s="115"/>
      <c r="O8" s="115"/>
      <c r="P8" s="115"/>
      <c r="Q8" s="115"/>
      <c r="R8" s="115"/>
      <c r="S8" s="115"/>
      <c r="T8" s="114" t="str">
        <f>IF(J3="","",(VLOOKUP(J3,[1]職員ﾃﾞｰﾀ!$B$6:$BG$500,57)))</f>
        <v>ｻﾂﾏ　ﾐﾄﾞﾘ</v>
      </c>
      <c r="U8" s="115"/>
      <c r="V8" s="115"/>
      <c r="W8" s="115"/>
      <c r="X8" s="115"/>
      <c r="Y8" s="115"/>
      <c r="Z8" s="115"/>
      <c r="AA8" s="116">
        <v>460711</v>
      </c>
      <c r="AB8" s="117"/>
      <c r="AC8" s="117"/>
      <c r="AD8" s="117"/>
      <c r="AE8" s="117"/>
      <c r="AF8" s="117"/>
      <c r="AG8" s="118"/>
      <c r="AH8" s="20"/>
      <c r="AI8" s="20"/>
      <c r="AJ8" s="20"/>
      <c r="AK8" s="20"/>
      <c r="AL8" s="119" t="s">
        <v>24</v>
      </c>
      <c r="AM8" s="120"/>
      <c r="AN8" s="120"/>
      <c r="AO8" s="120"/>
      <c r="AP8" s="120"/>
      <c r="AQ8" s="120"/>
      <c r="AR8" s="120"/>
      <c r="AS8" s="120"/>
      <c r="AT8" s="121"/>
      <c r="AU8" s="20"/>
      <c r="AV8" s="20"/>
      <c r="AW8" s="20"/>
      <c r="AX8" s="20"/>
      <c r="AY8" s="20"/>
    </row>
    <row r="9" spans="1:83" ht="17.25" customHeight="1" thickBot="1" x14ac:dyDescent="0.2">
      <c r="J9" s="20"/>
      <c r="K9" s="20"/>
      <c r="L9" s="20"/>
      <c r="M9" s="99" t="s">
        <v>34</v>
      </c>
      <c r="N9" s="100"/>
      <c r="O9" s="100"/>
      <c r="P9" s="100"/>
      <c r="Q9" s="100"/>
      <c r="R9" s="100"/>
      <c r="S9" s="100"/>
      <c r="T9" s="103"/>
      <c r="U9" s="104"/>
      <c r="V9" s="104"/>
      <c r="W9" s="104"/>
      <c r="X9" s="104"/>
      <c r="Y9" s="104"/>
      <c r="Z9" s="105"/>
      <c r="AA9" s="99" t="s">
        <v>121</v>
      </c>
      <c r="AB9" s="100"/>
      <c r="AC9" s="100"/>
      <c r="AD9" s="100"/>
      <c r="AE9" s="100"/>
      <c r="AF9" s="100"/>
      <c r="AG9" s="100"/>
      <c r="AH9" s="101" t="s">
        <v>122</v>
      </c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/>
      <c r="AV9"/>
      <c r="AW9"/>
      <c r="AX9"/>
      <c r="AY9"/>
    </row>
    <row r="10" spans="1:83" ht="17.25" customHeight="1" thickBot="1" x14ac:dyDescent="0.2">
      <c r="J10" s="20"/>
      <c r="K10" s="20"/>
      <c r="L10" s="20"/>
      <c r="M10" s="95" t="s">
        <v>32</v>
      </c>
      <c r="N10" s="96"/>
      <c r="O10" s="96"/>
      <c r="P10" s="96"/>
      <c r="Q10" s="96"/>
      <c r="R10" s="96"/>
      <c r="S10" s="96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8"/>
    </row>
    <row r="11" spans="1:83" ht="17.25" customHeight="1" thickBot="1" x14ac:dyDescent="0.2">
      <c r="J11" s="20"/>
      <c r="K11" s="20"/>
      <c r="L11" s="20"/>
      <c r="M11" s="95" t="s">
        <v>32</v>
      </c>
      <c r="N11" s="96"/>
      <c r="O11" s="96"/>
      <c r="P11" s="96"/>
      <c r="Q11" s="96"/>
      <c r="R11" s="96"/>
      <c r="S11" s="96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8"/>
    </row>
    <row r="12" spans="1:83" ht="17.25" customHeight="1" x14ac:dyDescent="0.15">
      <c r="J12" s="20"/>
      <c r="K12" s="20"/>
      <c r="L12" s="20"/>
      <c r="M12" s="20" t="s">
        <v>35</v>
      </c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</row>
    <row r="13" spans="1:83" ht="17.25" customHeight="1" x14ac:dyDescent="0.15"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</row>
    <row r="14" spans="1:83" ht="17.25" customHeight="1" x14ac:dyDescent="0.15"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</row>
    <row r="15" spans="1:83" ht="26.25" customHeight="1" x14ac:dyDescent="0.15"/>
    <row r="16" spans="1:83" ht="20.25" customHeight="1" x14ac:dyDescent="0.15">
      <c r="A16" s="407"/>
      <c r="B16" s="407"/>
      <c r="C16" s="407"/>
      <c r="D16" s="407"/>
      <c r="E16" s="407"/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P16" s="407"/>
      <c r="Q16" s="253"/>
      <c r="R16" s="253"/>
      <c r="BI16" s="416" t="s">
        <v>36</v>
      </c>
      <c r="BJ16" s="417"/>
      <c r="BK16" s="417"/>
      <c r="BL16" s="417"/>
      <c r="BM16" s="417"/>
      <c r="BN16" s="418" t="s">
        <v>37</v>
      </c>
      <c r="BO16" s="419"/>
      <c r="BP16" s="419"/>
      <c r="BQ16" s="419"/>
      <c r="BR16" s="420"/>
      <c r="BS16" s="417" t="s">
        <v>38</v>
      </c>
      <c r="BT16" s="417"/>
      <c r="BU16" s="417"/>
      <c r="BV16" s="417"/>
      <c r="BW16" s="417"/>
      <c r="BX16" s="404" t="s">
        <v>39</v>
      </c>
      <c r="BY16" s="405"/>
      <c r="BZ16" s="405"/>
      <c r="CA16" s="405"/>
      <c r="CB16" s="406"/>
      <c r="CC16" s="22"/>
      <c r="CD16" s="23"/>
      <c r="CE16" s="23"/>
    </row>
    <row r="17" spans="1:83" ht="17.25" customHeight="1" x14ac:dyDescent="0.15">
      <c r="A17" s="407"/>
      <c r="B17" s="407"/>
      <c r="C17" s="407"/>
      <c r="D17" s="407"/>
      <c r="E17" s="407"/>
      <c r="F17" s="407"/>
      <c r="G17" s="408"/>
      <c r="H17" s="408"/>
      <c r="I17" s="408"/>
      <c r="J17" s="408"/>
      <c r="K17" s="408"/>
      <c r="L17" s="408"/>
      <c r="M17" s="408"/>
      <c r="N17" s="408"/>
      <c r="O17" s="408"/>
      <c r="P17" s="408"/>
      <c r="Q17" s="253"/>
      <c r="R17" s="253"/>
      <c r="W17" s="409" t="s">
        <v>40</v>
      </c>
      <c r="X17" s="409"/>
      <c r="Y17" s="409"/>
      <c r="Z17" s="409"/>
      <c r="AA17" s="409"/>
      <c r="AB17" s="409"/>
      <c r="AC17" s="409"/>
      <c r="AD17" s="409"/>
      <c r="AE17" s="409"/>
      <c r="AF17" s="409"/>
      <c r="AG17" s="409"/>
      <c r="AH17" s="409"/>
      <c r="AI17" s="409"/>
      <c r="AJ17" s="409"/>
      <c r="AK17" s="409"/>
      <c r="AL17" s="409"/>
      <c r="AM17" s="409"/>
      <c r="AN17" s="409"/>
      <c r="AO17" s="409"/>
      <c r="AP17" s="409"/>
      <c r="AQ17" s="409"/>
      <c r="AR17" s="409"/>
      <c r="AS17" s="409"/>
      <c r="AT17" s="409"/>
      <c r="AU17" s="409"/>
      <c r="AV17" s="409"/>
      <c r="AW17" s="409"/>
      <c r="AX17" s="409"/>
      <c r="AY17" s="409"/>
      <c r="AZ17" s="409"/>
      <c r="BA17" s="409"/>
      <c r="BB17" s="409"/>
      <c r="BC17" s="409"/>
      <c r="BD17" s="409"/>
      <c r="BE17" s="409"/>
      <c r="BF17" s="24"/>
      <c r="BG17" s="24"/>
      <c r="BH17" s="24"/>
      <c r="BI17" s="410"/>
      <c r="BJ17" s="411"/>
      <c r="BK17" s="411"/>
      <c r="BL17" s="411"/>
      <c r="BM17" s="412"/>
      <c r="BN17" s="410"/>
      <c r="BO17" s="411"/>
      <c r="BP17" s="411"/>
      <c r="BQ17" s="411"/>
      <c r="BR17" s="412"/>
      <c r="BS17" s="410"/>
      <c r="BT17" s="411"/>
      <c r="BU17" s="411"/>
      <c r="BV17" s="411"/>
      <c r="BW17" s="412"/>
      <c r="BX17" s="410"/>
      <c r="BY17" s="411"/>
      <c r="BZ17" s="411"/>
      <c r="CA17" s="411"/>
      <c r="CB17" s="412"/>
      <c r="CC17" s="22"/>
      <c r="CD17" s="23"/>
      <c r="CE17" s="23"/>
    </row>
    <row r="18" spans="1:83" ht="17.25" customHeight="1" x14ac:dyDescent="0.15">
      <c r="A18" s="407"/>
      <c r="B18" s="407"/>
      <c r="C18" s="407"/>
      <c r="D18" s="407"/>
      <c r="E18" s="407"/>
      <c r="F18" s="407"/>
      <c r="G18" s="408"/>
      <c r="H18" s="408"/>
      <c r="I18" s="408"/>
      <c r="J18" s="408"/>
      <c r="K18" s="408"/>
      <c r="L18" s="408"/>
      <c r="M18" s="408"/>
      <c r="N18" s="408"/>
      <c r="O18" s="408"/>
      <c r="P18" s="408"/>
      <c r="Q18" s="253"/>
      <c r="R18" s="253"/>
      <c r="W18" s="409"/>
      <c r="X18" s="409"/>
      <c r="Y18" s="409"/>
      <c r="Z18" s="409"/>
      <c r="AA18" s="409"/>
      <c r="AB18" s="409"/>
      <c r="AC18" s="409"/>
      <c r="AD18" s="409"/>
      <c r="AE18" s="409"/>
      <c r="AF18" s="409"/>
      <c r="AG18" s="409"/>
      <c r="AH18" s="409"/>
      <c r="AI18" s="409"/>
      <c r="AJ18" s="409"/>
      <c r="AK18" s="409"/>
      <c r="AL18" s="409"/>
      <c r="AM18" s="409"/>
      <c r="AN18" s="409"/>
      <c r="AO18" s="409"/>
      <c r="AP18" s="409"/>
      <c r="AQ18" s="409"/>
      <c r="AR18" s="409"/>
      <c r="AS18" s="409"/>
      <c r="AT18" s="409"/>
      <c r="AU18" s="409"/>
      <c r="AV18" s="409"/>
      <c r="AW18" s="409"/>
      <c r="AX18" s="409"/>
      <c r="AY18" s="409"/>
      <c r="AZ18" s="409"/>
      <c r="BA18" s="409"/>
      <c r="BB18" s="409"/>
      <c r="BC18" s="409"/>
      <c r="BD18" s="409"/>
      <c r="BE18" s="409"/>
      <c r="BF18" s="24"/>
      <c r="BG18" s="24"/>
      <c r="BH18" s="24"/>
      <c r="BI18" s="413"/>
      <c r="BJ18" s="414"/>
      <c r="BK18" s="414"/>
      <c r="BL18" s="414"/>
      <c r="BM18" s="415"/>
      <c r="BN18" s="413"/>
      <c r="BO18" s="414"/>
      <c r="BP18" s="414"/>
      <c r="BQ18" s="414"/>
      <c r="BR18" s="415"/>
      <c r="BS18" s="413"/>
      <c r="BT18" s="414"/>
      <c r="BU18" s="414"/>
      <c r="BV18" s="414"/>
      <c r="BW18" s="415"/>
      <c r="BX18" s="413"/>
      <c r="BY18" s="414"/>
      <c r="BZ18" s="414"/>
      <c r="CA18" s="414"/>
      <c r="CB18" s="415"/>
      <c r="CC18" s="22"/>
      <c r="CD18" s="23"/>
      <c r="CE18" s="23"/>
    </row>
    <row r="19" spans="1:83" ht="9" customHeight="1" x14ac:dyDescent="0.15">
      <c r="CC19" s="23"/>
      <c r="CD19" s="23"/>
      <c r="CE19" s="23"/>
    </row>
    <row r="20" spans="1:83" ht="24" customHeight="1" x14ac:dyDescent="0.15">
      <c r="A20" s="400" t="s">
        <v>41</v>
      </c>
      <c r="B20" s="400"/>
      <c r="C20" s="257" t="s">
        <v>42</v>
      </c>
      <c r="D20" s="259"/>
      <c r="E20" s="401" t="s">
        <v>43</v>
      </c>
      <c r="F20" s="401"/>
      <c r="G20" s="401"/>
      <c r="H20" s="401"/>
      <c r="I20" s="401"/>
      <c r="J20" s="401"/>
      <c r="K20" s="401"/>
      <c r="L20" s="401"/>
      <c r="M20" s="401"/>
      <c r="N20" s="401"/>
      <c r="O20" s="401"/>
      <c r="P20" s="401"/>
      <c r="Q20" s="402" t="s">
        <v>44</v>
      </c>
      <c r="R20" s="403"/>
      <c r="S20" s="403"/>
      <c r="T20" s="403"/>
      <c r="U20" s="403"/>
      <c r="V20" s="148" t="s">
        <v>45</v>
      </c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302"/>
      <c r="AP20" s="302"/>
      <c r="AQ20" s="302"/>
      <c r="AR20" s="302"/>
      <c r="AS20" s="303"/>
      <c r="AT20" s="302" t="s">
        <v>46</v>
      </c>
      <c r="AU20" s="302"/>
      <c r="AV20" s="302"/>
      <c r="AW20" s="302"/>
      <c r="AX20" s="302"/>
      <c r="AY20" s="302"/>
      <c r="AZ20" s="302"/>
      <c r="BA20" s="302"/>
      <c r="BB20" s="302"/>
      <c r="BC20" s="302"/>
      <c r="BD20" s="302"/>
      <c r="BE20" s="302"/>
      <c r="BF20" s="302"/>
      <c r="BG20" s="302"/>
      <c r="BH20" s="302"/>
      <c r="BI20" s="303"/>
      <c r="BJ20" s="266" t="s">
        <v>47</v>
      </c>
      <c r="BK20" s="267"/>
      <c r="BL20" s="267"/>
      <c r="BM20" s="267"/>
      <c r="BN20" s="267"/>
      <c r="BO20" s="267"/>
      <c r="BP20" s="267"/>
      <c r="BQ20" s="267"/>
      <c r="BR20" s="267"/>
      <c r="BS20" s="267"/>
      <c r="BT20" s="267"/>
      <c r="BU20" s="267"/>
      <c r="BV20" s="267"/>
      <c r="BW20" s="267"/>
      <c r="BX20" s="267"/>
      <c r="BY20" s="268"/>
      <c r="BZ20" s="30"/>
      <c r="CA20" s="30"/>
      <c r="CB20" s="31"/>
      <c r="CC20" s="32"/>
      <c r="CD20" s="32"/>
      <c r="CE20" s="23"/>
    </row>
    <row r="21" spans="1:83" ht="15.75" customHeight="1" x14ac:dyDescent="0.15">
      <c r="A21" s="400"/>
      <c r="B21" s="400"/>
      <c r="C21" s="260"/>
      <c r="D21" s="262"/>
      <c r="E21" s="398"/>
      <c r="F21" s="398"/>
      <c r="G21" s="398"/>
      <c r="H21" s="399"/>
      <c r="I21" s="278"/>
      <c r="J21" s="279"/>
      <c r="K21" s="278"/>
      <c r="L21" s="279"/>
      <c r="M21" s="278"/>
      <c r="N21" s="279"/>
      <c r="O21" s="278"/>
      <c r="P21" s="279"/>
      <c r="Q21" s="202"/>
      <c r="R21" s="203"/>
      <c r="S21" s="203"/>
      <c r="T21" s="203"/>
      <c r="U21" s="203"/>
      <c r="V21" s="202" t="str">
        <f>MID(AB3,1,1)</f>
        <v>1</v>
      </c>
      <c r="W21" s="224"/>
      <c r="X21" s="220" t="str">
        <f>MID(AB3,2,1)</f>
        <v>7</v>
      </c>
      <c r="Y21" s="224"/>
      <c r="Z21" s="220" t="str">
        <f>MID(AB3,3,1)</f>
        <v>8</v>
      </c>
      <c r="AA21" s="224"/>
      <c r="AB21" s="395" t="str">
        <f>MID(AB3,4,1)</f>
        <v>0</v>
      </c>
      <c r="AC21" s="226"/>
      <c r="AD21" s="202" t="str">
        <f>MID(AB3,6,1)</f>
        <v>1</v>
      </c>
      <c r="AE21" s="224"/>
      <c r="AF21" s="220" t="str">
        <f>MID(AB3,7,1)</f>
        <v>2</v>
      </c>
      <c r="AG21" s="224"/>
      <c r="AH21" s="220" t="str">
        <f>MID(AB3,8,1)</f>
        <v>3</v>
      </c>
      <c r="AI21" s="224"/>
      <c r="AJ21" s="395" t="str">
        <f>MID(AB3,9,1)</f>
        <v>4</v>
      </c>
      <c r="AK21" s="226"/>
      <c r="AL21" s="202" t="str">
        <f>MID(AB3,10,1)</f>
        <v>5</v>
      </c>
      <c r="AM21" s="224"/>
      <c r="AN21" s="220" t="str">
        <f>MID(AB3,11,1)</f>
        <v>6</v>
      </c>
      <c r="AO21" s="224"/>
      <c r="AP21" s="281"/>
      <c r="AQ21" s="282"/>
      <c r="AR21" s="285"/>
      <c r="AS21" s="286"/>
      <c r="AT21" s="396" t="s">
        <v>48</v>
      </c>
      <c r="AU21" s="397"/>
      <c r="AV21" s="388" t="str">
        <f>LEFT(T2,FIND("　",T2)-1)</f>
        <v>ｻﾂﾏ</v>
      </c>
      <c r="AW21" s="388"/>
      <c r="AX21" s="388"/>
      <c r="AY21" s="388"/>
      <c r="AZ21" s="388"/>
      <c r="BA21" s="389"/>
      <c r="BB21" s="390" t="str">
        <f>MID(T2,FIND("　",T2)+1,LEN(T2))</f>
        <v>ﾊﾔﾄ</v>
      </c>
      <c r="BC21" s="312"/>
      <c r="BD21" s="312"/>
      <c r="BE21" s="312"/>
      <c r="BF21" s="312"/>
      <c r="BG21" s="312"/>
      <c r="BH21" s="312"/>
      <c r="BI21" s="391"/>
      <c r="BJ21" s="392" t="s">
        <v>49</v>
      </c>
      <c r="BK21" s="393"/>
      <c r="BL21" s="393"/>
      <c r="BM21" s="394"/>
      <c r="BN21" s="318" t="str">
        <f>MID(T3,1,1)</f>
        <v>4</v>
      </c>
      <c r="BO21" s="224"/>
      <c r="BP21" s="203" t="str">
        <f>MID(T3,2,1)</f>
        <v>5</v>
      </c>
      <c r="BQ21" s="224"/>
      <c r="BR21" s="318" t="str">
        <f>MID(T3,3,1)</f>
        <v>0</v>
      </c>
      <c r="BS21" s="224"/>
      <c r="BT21" s="203" t="str">
        <f>MID(T3,4,1)</f>
        <v>6</v>
      </c>
      <c r="BU21" s="224"/>
      <c r="BV21" s="318" t="str">
        <f>MID(T3,5,1)</f>
        <v>0</v>
      </c>
      <c r="BW21" s="203"/>
      <c r="BX21" s="220" t="str">
        <f>MID(T3,6,1)</f>
        <v>1</v>
      </c>
      <c r="BY21" s="221"/>
      <c r="BZ21" s="33"/>
      <c r="CA21" s="30"/>
      <c r="CB21" s="31"/>
      <c r="CC21" s="32"/>
      <c r="CD21" s="32"/>
      <c r="CE21" s="23"/>
    </row>
    <row r="22" spans="1:83" ht="21.75" customHeight="1" x14ac:dyDescent="0.15">
      <c r="A22" s="400"/>
      <c r="B22" s="400"/>
      <c r="C22" s="260"/>
      <c r="D22" s="262"/>
      <c r="E22" s="373"/>
      <c r="F22" s="374"/>
      <c r="G22" s="375"/>
      <c r="H22" s="376"/>
      <c r="I22" s="278"/>
      <c r="J22" s="279"/>
      <c r="K22" s="278"/>
      <c r="L22" s="279"/>
      <c r="M22" s="278"/>
      <c r="N22" s="279"/>
      <c r="O22" s="278"/>
      <c r="P22" s="279"/>
      <c r="Q22" s="204"/>
      <c r="R22" s="205"/>
      <c r="S22" s="205"/>
      <c r="T22" s="205"/>
      <c r="U22" s="205"/>
      <c r="V22" s="204"/>
      <c r="W22" s="227"/>
      <c r="X22" s="228"/>
      <c r="Y22" s="227"/>
      <c r="Z22" s="228"/>
      <c r="AA22" s="227"/>
      <c r="AB22" s="205"/>
      <c r="AC22" s="227"/>
      <c r="AD22" s="204"/>
      <c r="AE22" s="227"/>
      <c r="AF22" s="228"/>
      <c r="AG22" s="227"/>
      <c r="AH22" s="228"/>
      <c r="AI22" s="227"/>
      <c r="AJ22" s="205"/>
      <c r="AK22" s="227"/>
      <c r="AL22" s="204"/>
      <c r="AM22" s="227"/>
      <c r="AN22" s="228"/>
      <c r="AO22" s="227"/>
      <c r="AP22" s="283"/>
      <c r="AQ22" s="284"/>
      <c r="AR22" s="287"/>
      <c r="AS22" s="284"/>
      <c r="AT22" s="377" t="s">
        <v>50</v>
      </c>
      <c r="AU22" s="378"/>
      <c r="AV22" s="379" t="str">
        <f>LEFT(M2,FIND("　",M2)-1)</f>
        <v>薩摩</v>
      </c>
      <c r="AW22" s="379"/>
      <c r="AX22" s="379"/>
      <c r="AY22" s="379"/>
      <c r="AZ22" s="379"/>
      <c r="BA22" s="380"/>
      <c r="BB22" s="381" t="s">
        <v>51</v>
      </c>
      <c r="BC22" s="382"/>
      <c r="BD22" s="383" t="str">
        <f>MID(M2,FIND("　",M2)+1,LEN(M2))</f>
        <v>隼人</v>
      </c>
      <c r="BE22" s="383"/>
      <c r="BF22" s="383"/>
      <c r="BG22" s="383"/>
      <c r="BH22" s="383"/>
      <c r="BI22" s="384"/>
      <c r="BJ22" s="385" t="s">
        <v>52</v>
      </c>
      <c r="BK22" s="386"/>
      <c r="BL22" s="386"/>
      <c r="BM22" s="387"/>
      <c r="BN22" s="319"/>
      <c r="BO22" s="227"/>
      <c r="BP22" s="205"/>
      <c r="BQ22" s="227"/>
      <c r="BR22" s="319"/>
      <c r="BS22" s="227"/>
      <c r="BT22" s="205"/>
      <c r="BU22" s="227"/>
      <c r="BV22" s="319"/>
      <c r="BW22" s="205"/>
      <c r="BX22" s="228"/>
      <c r="BY22" s="229"/>
      <c r="BZ22" s="34"/>
      <c r="CA22" s="35"/>
      <c r="CB22" s="31"/>
      <c r="CC22" s="32"/>
      <c r="CD22" s="32"/>
      <c r="CE22" s="23"/>
    </row>
    <row r="23" spans="1:83" ht="15.75" customHeight="1" x14ac:dyDescent="0.15">
      <c r="A23" s="400"/>
      <c r="B23" s="400"/>
      <c r="C23" s="260"/>
      <c r="D23" s="262"/>
      <c r="E23" s="361" t="s">
        <v>53</v>
      </c>
      <c r="F23" s="362"/>
      <c r="G23" s="363"/>
      <c r="H23" s="334" t="s">
        <v>54</v>
      </c>
      <c r="I23" s="335"/>
      <c r="J23" s="335"/>
      <c r="K23" s="335"/>
      <c r="L23" s="335"/>
      <c r="M23" s="336"/>
      <c r="N23" s="220" t="str">
        <f>MID(AB1,1,1)</f>
        <v>8</v>
      </c>
      <c r="O23" s="224"/>
      <c r="P23" s="220" t="str">
        <f>MID(AB1,2,1)</f>
        <v>9</v>
      </c>
      <c r="Q23" s="224"/>
      <c r="R23" s="220" t="str">
        <f>MID(AB1,3,1)</f>
        <v>0</v>
      </c>
      <c r="S23" s="224"/>
      <c r="T23" s="220" t="str">
        <f>MID(AB1,5,1)</f>
        <v>5</v>
      </c>
      <c r="U23" s="224"/>
      <c r="V23" s="220" t="str">
        <f>MID(AB1,6,1)</f>
        <v>6</v>
      </c>
      <c r="W23" s="224"/>
      <c r="X23" s="220" t="str">
        <f>MID(AB1,7,1)</f>
        <v>7</v>
      </c>
      <c r="Y23" s="224"/>
      <c r="Z23" s="220" t="str">
        <f>MID(AB1,8,1)</f>
        <v>8</v>
      </c>
      <c r="AA23" s="224"/>
      <c r="AB23" s="257" t="s">
        <v>55</v>
      </c>
      <c r="AC23" s="258"/>
      <c r="AD23" s="353"/>
      <c r="AE23" s="356" t="s">
        <v>56</v>
      </c>
      <c r="AF23" s="357"/>
      <c r="AG23" s="357"/>
      <c r="AH23" s="357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/>
      <c r="BA23" s="234"/>
      <c r="BB23" s="234"/>
      <c r="BC23" s="234"/>
      <c r="BD23" s="234"/>
      <c r="BE23" s="234"/>
      <c r="BF23" s="234"/>
      <c r="BG23" s="234"/>
      <c r="BH23" s="234"/>
      <c r="BI23" s="234"/>
      <c r="BJ23" s="234"/>
      <c r="BK23" s="234"/>
      <c r="BL23" s="234"/>
      <c r="BM23" s="234"/>
      <c r="BN23" s="234"/>
      <c r="BO23" s="234"/>
      <c r="BP23" s="234"/>
      <c r="BQ23" s="234"/>
      <c r="BR23" s="234"/>
      <c r="BS23" s="234"/>
      <c r="BT23" s="234"/>
      <c r="BU23" s="234"/>
      <c r="BV23" s="234"/>
      <c r="BW23" s="234"/>
      <c r="BX23" s="234"/>
      <c r="BY23" s="234"/>
      <c r="BZ23" s="234"/>
      <c r="CA23" s="234"/>
      <c r="CB23" s="235"/>
      <c r="CC23" s="32"/>
      <c r="CD23" s="32"/>
      <c r="CE23" s="23"/>
    </row>
    <row r="24" spans="1:83" ht="15.75" customHeight="1" x14ac:dyDescent="0.15">
      <c r="A24" s="400"/>
      <c r="B24" s="400"/>
      <c r="C24" s="260"/>
      <c r="D24" s="262"/>
      <c r="E24" s="364"/>
      <c r="F24" s="365"/>
      <c r="G24" s="366"/>
      <c r="H24" s="370"/>
      <c r="I24" s="371"/>
      <c r="J24" s="371"/>
      <c r="K24" s="371"/>
      <c r="L24" s="371"/>
      <c r="M24" s="372"/>
      <c r="N24" s="222"/>
      <c r="O24" s="226"/>
      <c r="P24" s="222"/>
      <c r="Q24" s="226"/>
      <c r="R24" s="222"/>
      <c r="S24" s="226"/>
      <c r="T24" s="222"/>
      <c r="U24" s="226"/>
      <c r="V24" s="222"/>
      <c r="W24" s="226"/>
      <c r="X24" s="222"/>
      <c r="Y24" s="226"/>
      <c r="Z24" s="222"/>
      <c r="AA24" s="226"/>
      <c r="AB24" s="260"/>
      <c r="AC24" s="261"/>
      <c r="AD24" s="354"/>
      <c r="AE24" s="358" t="s">
        <v>118</v>
      </c>
      <c r="AF24" s="240"/>
      <c r="AG24" s="240"/>
      <c r="AH24" s="240"/>
      <c r="AI24" s="240"/>
      <c r="AJ24" s="240"/>
      <c r="AK24" s="240"/>
      <c r="AL24" s="240"/>
      <c r="AM24" s="241" t="s">
        <v>57</v>
      </c>
      <c r="AN24" s="241"/>
      <c r="AO24" s="241"/>
      <c r="AP24" s="241"/>
      <c r="AQ24" s="359" t="str">
        <f>T4</f>
        <v>鹿児島市石灯籠1-2-3</v>
      </c>
      <c r="AR24" s="359"/>
      <c r="AS24" s="359"/>
      <c r="AT24" s="359"/>
      <c r="AU24" s="359"/>
      <c r="AV24" s="359"/>
      <c r="AW24" s="359"/>
      <c r="AX24" s="359"/>
      <c r="AY24" s="359"/>
      <c r="AZ24" s="359"/>
      <c r="BA24" s="359"/>
      <c r="BB24" s="359"/>
      <c r="BC24" s="359"/>
      <c r="BD24" s="359"/>
      <c r="BE24" s="359"/>
      <c r="BF24" s="359"/>
      <c r="BG24" s="359"/>
      <c r="BH24" s="359"/>
      <c r="BI24" s="359"/>
      <c r="BJ24" s="359"/>
      <c r="BK24" s="359"/>
      <c r="BL24" s="359"/>
      <c r="BM24" s="359"/>
      <c r="BN24" s="359"/>
      <c r="BO24" s="359"/>
      <c r="BP24" s="359"/>
      <c r="BQ24" s="359"/>
      <c r="BR24" s="359"/>
      <c r="BS24" s="359"/>
      <c r="BT24" s="359"/>
      <c r="BU24" s="359"/>
      <c r="BV24" s="359"/>
      <c r="BW24" s="359"/>
      <c r="BX24" s="359"/>
      <c r="BY24" s="359"/>
      <c r="BZ24" s="359"/>
      <c r="CA24" s="359"/>
      <c r="CB24" s="360"/>
      <c r="CC24" s="32"/>
      <c r="CD24" s="32"/>
      <c r="CE24" s="23"/>
    </row>
    <row r="25" spans="1:83" ht="15.75" customHeight="1" x14ac:dyDescent="0.15">
      <c r="A25" s="400"/>
      <c r="B25" s="400"/>
      <c r="C25" s="260"/>
      <c r="D25" s="262"/>
      <c r="E25" s="367"/>
      <c r="F25" s="368"/>
      <c r="G25" s="369"/>
      <c r="H25" s="337"/>
      <c r="I25" s="338"/>
      <c r="J25" s="338"/>
      <c r="K25" s="338"/>
      <c r="L25" s="338"/>
      <c r="M25" s="339"/>
      <c r="N25" s="228"/>
      <c r="O25" s="227"/>
      <c r="P25" s="228"/>
      <c r="Q25" s="227"/>
      <c r="R25" s="228"/>
      <c r="S25" s="227"/>
      <c r="T25" s="228"/>
      <c r="U25" s="227"/>
      <c r="V25" s="228"/>
      <c r="W25" s="227"/>
      <c r="X25" s="228"/>
      <c r="Y25" s="227"/>
      <c r="Z25" s="228"/>
      <c r="AA25" s="227"/>
      <c r="AB25" s="263"/>
      <c r="AC25" s="264"/>
      <c r="AD25" s="355"/>
      <c r="AE25" s="319"/>
      <c r="AF25" s="205"/>
      <c r="AG25" s="205"/>
      <c r="AH25" s="205"/>
      <c r="AI25" s="205"/>
      <c r="AJ25" s="205"/>
      <c r="AK25" s="205"/>
      <c r="AL25" s="205"/>
      <c r="AM25" s="242"/>
      <c r="AN25" s="242"/>
      <c r="AO25" s="242"/>
      <c r="AP25" s="242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  <c r="BI25" s="213"/>
      <c r="BJ25" s="213"/>
      <c r="BK25" s="213"/>
      <c r="BL25" s="213"/>
      <c r="BM25" s="213"/>
      <c r="BN25" s="213"/>
      <c r="BO25" s="213"/>
      <c r="BP25" s="213"/>
      <c r="BQ25" s="213"/>
      <c r="BR25" s="213"/>
      <c r="BS25" s="213"/>
      <c r="BT25" s="213"/>
      <c r="BU25" s="213"/>
      <c r="BV25" s="213"/>
      <c r="BW25" s="213"/>
      <c r="BX25" s="213"/>
      <c r="BY25" s="213"/>
      <c r="BZ25" s="213"/>
      <c r="CA25" s="213"/>
      <c r="CB25" s="342"/>
      <c r="CC25" s="32"/>
      <c r="CD25" s="32"/>
      <c r="CE25" s="23"/>
    </row>
    <row r="26" spans="1:83" ht="15.75" customHeight="1" x14ac:dyDescent="0.15">
      <c r="A26" s="400"/>
      <c r="B26" s="400"/>
      <c r="C26" s="260"/>
      <c r="D26" s="262"/>
      <c r="E26" s="193" t="s">
        <v>58</v>
      </c>
      <c r="F26" s="194"/>
      <c r="G26" s="195"/>
      <c r="H26" s="334" t="s">
        <v>59</v>
      </c>
      <c r="I26" s="335"/>
      <c r="J26" s="335"/>
      <c r="K26" s="335"/>
      <c r="L26" s="335"/>
      <c r="M26" s="336"/>
      <c r="N26" s="318" t="s">
        <v>118</v>
      </c>
      <c r="O26" s="203"/>
      <c r="P26" s="203"/>
      <c r="Q26" s="203"/>
      <c r="R26" s="203"/>
      <c r="S26" s="203"/>
      <c r="T26" s="203"/>
      <c r="U26" s="203"/>
      <c r="V26" s="340" t="s">
        <v>57</v>
      </c>
      <c r="W26" s="340"/>
      <c r="X26" s="340"/>
      <c r="Y26" s="340"/>
      <c r="Z26" s="212" t="str">
        <f>T5</f>
        <v>奄美市久里</v>
      </c>
      <c r="AA26" s="212"/>
      <c r="AB26" s="212"/>
      <c r="AC26" s="212"/>
      <c r="AD26" s="212"/>
      <c r="AE26" s="212"/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  <c r="BI26" s="212"/>
      <c r="BJ26" s="212"/>
      <c r="BK26" s="212"/>
      <c r="BL26" s="212"/>
      <c r="BM26" s="212"/>
      <c r="BN26" s="212"/>
      <c r="BO26" s="212"/>
      <c r="BP26" s="212"/>
      <c r="BQ26" s="212"/>
      <c r="BR26" s="212"/>
      <c r="BS26" s="212"/>
      <c r="BT26" s="212"/>
      <c r="BU26" s="212"/>
      <c r="BV26" s="212"/>
      <c r="BW26" s="212"/>
      <c r="BX26" s="212"/>
      <c r="BY26" s="212"/>
      <c r="BZ26" s="212"/>
      <c r="CA26" s="212"/>
      <c r="CB26" s="341"/>
      <c r="CC26" s="32"/>
      <c r="CD26" s="32"/>
      <c r="CE26" s="23"/>
    </row>
    <row r="27" spans="1:83" ht="15.75" customHeight="1" x14ac:dyDescent="0.15">
      <c r="A27" s="400"/>
      <c r="B27" s="400"/>
      <c r="C27" s="260"/>
      <c r="D27" s="262"/>
      <c r="E27" s="196"/>
      <c r="F27" s="197"/>
      <c r="G27" s="198"/>
      <c r="H27" s="337"/>
      <c r="I27" s="338"/>
      <c r="J27" s="338"/>
      <c r="K27" s="338"/>
      <c r="L27" s="338"/>
      <c r="M27" s="339"/>
      <c r="N27" s="319"/>
      <c r="O27" s="205"/>
      <c r="P27" s="205"/>
      <c r="Q27" s="205"/>
      <c r="R27" s="205"/>
      <c r="S27" s="205"/>
      <c r="T27" s="205"/>
      <c r="U27" s="205"/>
      <c r="V27" s="242"/>
      <c r="W27" s="242"/>
      <c r="X27" s="242"/>
      <c r="Y27" s="242"/>
      <c r="Z27" s="213"/>
      <c r="AA27" s="213"/>
      <c r="AB27" s="213"/>
      <c r="AC27" s="213"/>
      <c r="AD27" s="213"/>
      <c r="AE27" s="213"/>
      <c r="AF27" s="213"/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  <c r="BI27" s="213"/>
      <c r="BJ27" s="213"/>
      <c r="BK27" s="213"/>
      <c r="BL27" s="213"/>
      <c r="BM27" s="213"/>
      <c r="BN27" s="213"/>
      <c r="BO27" s="213"/>
      <c r="BP27" s="213"/>
      <c r="BQ27" s="213"/>
      <c r="BR27" s="213"/>
      <c r="BS27" s="213"/>
      <c r="BT27" s="213"/>
      <c r="BU27" s="213"/>
      <c r="BV27" s="213"/>
      <c r="BW27" s="213"/>
      <c r="BX27" s="213"/>
      <c r="BY27" s="213"/>
      <c r="BZ27" s="213"/>
      <c r="CA27" s="213"/>
      <c r="CB27" s="342"/>
      <c r="CC27" s="32"/>
      <c r="CD27" s="32"/>
      <c r="CE27" s="23"/>
    </row>
    <row r="28" spans="1:83" ht="15.75" customHeight="1" x14ac:dyDescent="0.15">
      <c r="A28" s="400"/>
      <c r="B28" s="400"/>
      <c r="C28" s="260"/>
      <c r="D28" s="262"/>
      <c r="E28" s="343" t="s">
        <v>60</v>
      </c>
      <c r="F28" s="344"/>
      <c r="G28" s="344"/>
      <c r="H28" s="344"/>
      <c r="I28" s="344"/>
      <c r="J28" s="345"/>
      <c r="K28" s="348" t="s">
        <v>61</v>
      </c>
      <c r="L28" s="267"/>
      <c r="M28" s="267"/>
      <c r="N28" s="349"/>
      <c r="O28" s="318"/>
      <c r="P28" s="224"/>
      <c r="Q28" s="220"/>
      <c r="R28" s="316"/>
      <c r="S28" s="318"/>
      <c r="T28" s="224"/>
      <c r="U28" s="220"/>
      <c r="V28" s="316"/>
      <c r="W28" s="318"/>
      <c r="X28" s="224"/>
      <c r="Y28" s="220"/>
      <c r="Z28" s="221"/>
      <c r="AA28" s="320"/>
      <c r="AB28" s="321"/>
      <c r="AC28" s="322"/>
      <c r="AD28" s="326" t="s">
        <v>62</v>
      </c>
      <c r="AE28" s="327"/>
      <c r="AF28" s="327"/>
      <c r="AG28" s="327"/>
      <c r="AH28" s="330" t="s">
        <v>63</v>
      </c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  <c r="BI28" s="163"/>
      <c r="BJ28" s="163"/>
      <c r="BK28" s="163"/>
      <c r="BL28" s="163"/>
      <c r="BM28" s="164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6"/>
      <c r="CC28" s="32"/>
      <c r="CD28" s="32"/>
      <c r="CE28" s="23"/>
    </row>
    <row r="29" spans="1:83" ht="15.75" customHeight="1" x14ac:dyDescent="0.15">
      <c r="A29" s="400"/>
      <c r="B29" s="400"/>
      <c r="C29" s="263"/>
      <c r="D29" s="265"/>
      <c r="E29" s="346"/>
      <c r="F29" s="151"/>
      <c r="G29" s="151"/>
      <c r="H29" s="151"/>
      <c r="I29" s="151"/>
      <c r="J29" s="347"/>
      <c r="K29" s="350"/>
      <c r="L29" s="351"/>
      <c r="M29" s="351"/>
      <c r="N29" s="352"/>
      <c r="O29" s="319"/>
      <c r="P29" s="227"/>
      <c r="Q29" s="228"/>
      <c r="R29" s="317"/>
      <c r="S29" s="319"/>
      <c r="T29" s="227"/>
      <c r="U29" s="228"/>
      <c r="V29" s="317"/>
      <c r="W29" s="319"/>
      <c r="X29" s="227"/>
      <c r="Y29" s="228"/>
      <c r="Z29" s="229"/>
      <c r="AA29" s="323"/>
      <c r="AB29" s="324"/>
      <c r="AC29" s="325"/>
      <c r="AD29" s="328"/>
      <c r="AE29" s="329"/>
      <c r="AF29" s="329"/>
      <c r="AG29" s="329"/>
      <c r="AH29" s="331"/>
      <c r="AI29" s="332"/>
      <c r="AJ29" s="332"/>
      <c r="AK29" s="332"/>
      <c r="AL29" s="332"/>
      <c r="AM29" s="332"/>
      <c r="AN29" s="332"/>
      <c r="AO29" s="332"/>
      <c r="AP29" s="332"/>
      <c r="AQ29" s="332"/>
      <c r="AR29" s="332"/>
      <c r="AS29" s="332"/>
      <c r="AT29" s="332"/>
      <c r="AU29" s="332"/>
      <c r="AV29" s="332"/>
      <c r="AW29" s="332"/>
      <c r="AX29" s="332"/>
      <c r="AY29" s="332"/>
      <c r="AZ29" s="332"/>
      <c r="BA29" s="332"/>
      <c r="BB29" s="332"/>
      <c r="BC29" s="332"/>
      <c r="BD29" s="332"/>
      <c r="BE29" s="332"/>
      <c r="BF29" s="332"/>
      <c r="BG29" s="332"/>
      <c r="BH29" s="332"/>
      <c r="BI29" s="332"/>
      <c r="BJ29" s="332"/>
      <c r="BK29" s="332"/>
      <c r="BL29" s="332"/>
      <c r="BM29" s="333"/>
      <c r="BN29" s="30"/>
      <c r="BO29" s="30"/>
      <c r="BP29" s="36"/>
      <c r="BQ29" s="289" t="s">
        <v>64</v>
      </c>
      <c r="BR29" s="290"/>
      <c r="BS29" s="290"/>
      <c r="BT29" s="290"/>
      <c r="BU29" s="290"/>
      <c r="BV29" s="290"/>
      <c r="BW29" s="290"/>
      <c r="BX29" s="290"/>
      <c r="BY29" s="290"/>
      <c r="BZ29" s="290"/>
      <c r="CA29" s="290"/>
      <c r="CB29" s="291"/>
      <c r="CC29" s="32"/>
      <c r="CD29" s="32"/>
      <c r="CE29" s="23"/>
    </row>
    <row r="30" spans="1:83" ht="12.75" customHeight="1" x14ac:dyDescent="0.15">
      <c r="A30" s="400"/>
      <c r="B30" s="400"/>
      <c r="C30" s="37"/>
      <c r="D30" s="37"/>
      <c r="E30" s="38"/>
      <c r="F30" s="38"/>
      <c r="G30" s="38"/>
      <c r="H30" s="38"/>
      <c r="I30" s="38"/>
      <c r="J30" s="38"/>
      <c r="K30" s="39"/>
      <c r="L30" s="39"/>
      <c r="M30" s="39"/>
      <c r="N30" s="39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30"/>
      <c r="AB30" s="30"/>
      <c r="AC30" s="30"/>
      <c r="AD30" s="30"/>
      <c r="AE30" s="30"/>
      <c r="AF30" s="30"/>
      <c r="AG30" s="30"/>
      <c r="AH30" s="41"/>
      <c r="AI30" s="30"/>
      <c r="AJ30" s="30"/>
      <c r="AK30" s="30"/>
      <c r="AL30" s="30"/>
      <c r="AM30" s="41" t="s">
        <v>65</v>
      </c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6"/>
      <c r="BQ30" s="289"/>
      <c r="BR30" s="290"/>
      <c r="BS30" s="290"/>
      <c r="BT30" s="290"/>
      <c r="BU30" s="290"/>
      <c r="BV30" s="290"/>
      <c r="BW30" s="290"/>
      <c r="BX30" s="290"/>
      <c r="BY30" s="290"/>
      <c r="BZ30" s="290"/>
      <c r="CA30" s="290"/>
      <c r="CB30" s="291"/>
      <c r="CC30" s="32"/>
      <c r="CD30" s="32"/>
      <c r="CE30" s="23"/>
    </row>
    <row r="31" spans="1:83" ht="15.75" customHeight="1" x14ac:dyDescent="0.15">
      <c r="A31" s="400"/>
      <c r="B31" s="400"/>
      <c r="C31" s="42"/>
      <c r="D31" s="42"/>
      <c r="E31" s="36"/>
      <c r="F31" s="43" t="s">
        <v>66</v>
      </c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44" t="s">
        <v>67</v>
      </c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292"/>
      <c r="BR31" s="293"/>
      <c r="BS31" s="293"/>
      <c r="BT31" s="293"/>
      <c r="BU31" s="293"/>
      <c r="BV31" s="293"/>
      <c r="BW31" s="293"/>
      <c r="BX31" s="293"/>
      <c r="BY31" s="293"/>
      <c r="BZ31" s="293"/>
      <c r="CA31" s="293"/>
      <c r="CB31" s="294"/>
      <c r="CC31" s="32"/>
      <c r="CD31" s="32"/>
      <c r="CE31" s="23"/>
    </row>
    <row r="32" spans="1:83" ht="15.75" customHeight="1" x14ac:dyDescent="0.15">
      <c r="A32" s="400"/>
      <c r="B32" s="400"/>
      <c r="C32" s="42"/>
      <c r="D32" s="42"/>
      <c r="E32" s="36"/>
      <c r="F32" s="45" t="s">
        <v>68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292"/>
      <c r="BR32" s="293"/>
      <c r="BS32" s="293"/>
      <c r="BT32" s="293"/>
      <c r="BU32" s="293"/>
      <c r="BV32" s="293"/>
      <c r="BW32" s="293"/>
      <c r="BX32" s="293"/>
      <c r="BY32" s="293"/>
      <c r="BZ32" s="293"/>
      <c r="CA32" s="293"/>
      <c r="CB32" s="294"/>
      <c r="CC32" s="32"/>
      <c r="CD32" s="32"/>
      <c r="CE32" s="23"/>
    </row>
    <row r="33" spans="1:100" ht="15.75" customHeight="1" x14ac:dyDescent="0.15">
      <c r="A33" s="400"/>
      <c r="B33" s="400"/>
      <c r="C33" s="42"/>
      <c r="D33" s="42"/>
      <c r="E33" s="36"/>
      <c r="F33" s="36" t="s">
        <v>69</v>
      </c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45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292"/>
      <c r="BR33" s="293"/>
      <c r="BS33" s="293"/>
      <c r="BT33" s="293"/>
      <c r="BU33" s="293"/>
      <c r="BV33" s="293"/>
      <c r="BW33" s="293"/>
      <c r="BX33" s="293"/>
      <c r="BY33" s="293"/>
      <c r="BZ33" s="293"/>
      <c r="CA33" s="293"/>
      <c r="CB33" s="294"/>
      <c r="CC33" s="32"/>
      <c r="CD33" s="32"/>
      <c r="CE33" s="23"/>
    </row>
    <row r="34" spans="1:100" ht="15.75" customHeight="1" x14ac:dyDescent="0.15">
      <c r="A34" s="400"/>
      <c r="B34" s="400"/>
      <c r="C34" s="298" t="s">
        <v>70</v>
      </c>
      <c r="D34" s="299"/>
      <c r="E34" s="148" t="s">
        <v>71</v>
      </c>
      <c r="F34" s="302"/>
      <c r="G34" s="302"/>
      <c r="H34" s="302"/>
      <c r="I34" s="302"/>
      <c r="J34" s="302"/>
      <c r="K34" s="302"/>
      <c r="L34" s="302"/>
      <c r="M34" s="302"/>
      <c r="N34" s="302"/>
      <c r="O34" s="302"/>
      <c r="P34" s="302"/>
      <c r="Q34" s="302"/>
      <c r="R34" s="302"/>
      <c r="S34" s="302"/>
      <c r="T34" s="302"/>
      <c r="U34" s="302"/>
      <c r="V34" s="302"/>
      <c r="W34" s="302"/>
      <c r="X34" s="302"/>
      <c r="Y34" s="302"/>
      <c r="Z34" s="302"/>
      <c r="AA34" s="302"/>
      <c r="AB34" s="303"/>
      <c r="AC34" s="148" t="s">
        <v>72</v>
      </c>
      <c r="AD34" s="302"/>
      <c r="AE34" s="302"/>
      <c r="AF34" s="302"/>
      <c r="AG34" s="302"/>
      <c r="AH34" s="302"/>
      <c r="AI34" s="302"/>
      <c r="AJ34" s="302"/>
      <c r="AK34" s="302"/>
      <c r="AL34" s="302"/>
      <c r="AM34" s="302"/>
      <c r="AN34" s="302"/>
      <c r="AO34" s="302"/>
      <c r="AP34" s="302"/>
      <c r="AQ34" s="302"/>
      <c r="AR34" s="303"/>
      <c r="AS34" s="304"/>
      <c r="AT34" s="305"/>
      <c r="AU34" s="310" t="s">
        <v>73</v>
      </c>
      <c r="AV34" s="311"/>
      <c r="AW34" s="46"/>
      <c r="AX34" s="47" t="s">
        <v>74</v>
      </c>
      <c r="AY34" s="48"/>
      <c r="AZ34" s="48"/>
      <c r="BA34" s="312" t="str">
        <f>LEFT(T8,FIND("　",T8)-1)</f>
        <v>ｻﾂﾏ</v>
      </c>
      <c r="BB34" s="312"/>
      <c r="BC34" s="312"/>
      <c r="BD34" s="312"/>
      <c r="BE34" s="312"/>
      <c r="BF34" s="312"/>
      <c r="BG34" s="313" t="str">
        <f>MID(T8,FIND("　",T8)+1,LEN(T8))</f>
        <v>ﾐﾄﾞﾘ</v>
      </c>
      <c r="BH34" s="314"/>
      <c r="BI34" s="314"/>
      <c r="BJ34" s="314"/>
      <c r="BK34" s="314"/>
      <c r="BL34" s="314"/>
      <c r="BM34" s="314"/>
      <c r="BN34" s="314"/>
      <c r="BO34" s="315"/>
      <c r="BP34" s="36"/>
      <c r="BQ34" s="292"/>
      <c r="BR34" s="293"/>
      <c r="BS34" s="293"/>
      <c r="BT34" s="293"/>
      <c r="BU34" s="293"/>
      <c r="BV34" s="293"/>
      <c r="BW34" s="293"/>
      <c r="BX34" s="293"/>
      <c r="BY34" s="293"/>
      <c r="BZ34" s="293"/>
      <c r="CA34" s="293"/>
      <c r="CB34" s="294"/>
      <c r="CC34" s="32"/>
      <c r="CD34" s="32"/>
      <c r="CE34" s="23"/>
    </row>
    <row r="35" spans="1:100" ht="15.75" customHeight="1" x14ac:dyDescent="0.15">
      <c r="A35" s="400"/>
      <c r="B35" s="400"/>
      <c r="C35" s="158"/>
      <c r="D35" s="300"/>
      <c r="E35" s="280" t="str">
        <f>MID(AL8,1,1)</f>
        <v>1</v>
      </c>
      <c r="F35" s="279"/>
      <c r="G35" s="279" t="str">
        <f>MID(AL8,2,1)</f>
        <v>7</v>
      </c>
      <c r="H35" s="279"/>
      <c r="I35" s="279" t="str">
        <f>MID(AL8,3,1)</f>
        <v>8</v>
      </c>
      <c r="J35" s="279"/>
      <c r="K35" s="278" t="str">
        <f>MID(AL8,4,1)</f>
        <v>0</v>
      </c>
      <c r="L35" s="279"/>
      <c r="M35" s="280" t="str">
        <f>MID(AL8,6,1)</f>
        <v>1</v>
      </c>
      <c r="N35" s="279"/>
      <c r="O35" s="279" t="str">
        <f>MID(AL8,7,1)</f>
        <v>2</v>
      </c>
      <c r="P35" s="279"/>
      <c r="Q35" s="279" t="str">
        <f>MID(AL8,8,1)</f>
        <v>3</v>
      </c>
      <c r="R35" s="279"/>
      <c r="S35" s="278" t="str">
        <f>MID(AL8,9,1)</f>
        <v>4</v>
      </c>
      <c r="T35" s="279"/>
      <c r="U35" s="280" t="str">
        <f>MID(AL8,10,1)</f>
        <v>5</v>
      </c>
      <c r="V35" s="279"/>
      <c r="W35" s="279" t="str">
        <f>MID(AL8,11,1)</f>
        <v>6</v>
      </c>
      <c r="X35" s="279"/>
      <c r="Y35" s="281"/>
      <c r="Z35" s="282"/>
      <c r="AA35" s="285"/>
      <c r="AB35" s="286"/>
      <c r="AC35" s="187" t="s">
        <v>75</v>
      </c>
      <c r="AD35" s="188"/>
      <c r="AE35" s="188"/>
      <c r="AF35" s="288"/>
      <c r="AG35" s="270" t="str">
        <f>MID(AA8,1,1)</f>
        <v>4</v>
      </c>
      <c r="AH35" s="271"/>
      <c r="AI35" s="274" t="str">
        <f>MID(AA8,2,1)</f>
        <v>6</v>
      </c>
      <c r="AJ35" s="275"/>
      <c r="AK35" s="276" t="str">
        <f>MID(AA8,3,1)</f>
        <v>0</v>
      </c>
      <c r="AL35" s="271"/>
      <c r="AM35" s="274" t="str">
        <f>MID(AA8,4,1)</f>
        <v>7</v>
      </c>
      <c r="AN35" s="275"/>
      <c r="AO35" s="276" t="str">
        <f>MID(AA8,5,1)</f>
        <v>1</v>
      </c>
      <c r="AP35" s="271"/>
      <c r="AQ35" s="274" t="str">
        <f>MID(AA8,6,1)</f>
        <v>1</v>
      </c>
      <c r="AR35" s="275"/>
      <c r="AS35" s="306"/>
      <c r="AT35" s="307"/>
      <c r="AU35" s="248" t="s">
        <v>76</v>
      </c>
      <c r="AV35" s="248"/>
      <c r="AW35" s="249"/>
      <c r="AX35" s="49" t="s">
        <v>77</v>
      </c>
      <c r="AY35" s="50"/>
      <c r="AZ35" s="240" t="str">
        <f>LEFT(M8,FIND("　",M8)-1)</f>
        <v>薩摩</v>
      </c>
      <c r="BA35" s="240"/>
      <c r="BB35" s="240"/>
      <c r="BC35" s="240"/>
      <c r="BD35" s="240"/>
      <c r="BE35" s="240"/>
      <c r="BF35" s="240"/>
      <c r="BG35" s="49" t="s">
        <v>78</v>
      </c>
      <c r="BH35" s="50"/>
      <c r="BI35" s="240" t="str">
        <f>MID(M8,FIND("　",M8)+1,LEN(M8))</f>
        <v>みどり</v>
      </c>
      <c r="BJ35" s="240"/>
      <c r="BK35" s="240"/>
      <c r="BL35" s="240"/>
      <c r="BM35" s="240"/>
      <c r="BN35" s="240"/>
      <c r="BO35" s="252"/>
      <c r="BP35" s="36"/>
      <c r="BQ35" s="295"/>
      <c r="BR35" s="296"/>
      <c r="BS35" s="296"/>
      <c r="BT35" s="296"/>
      <c r="BU35" s="296"/>
      <c r="BV35" s="296"/>
      <c r="BW35" s="296"/>
      <c r="BX35" s="296"/>
      <c r="BY35" s="296"/>
      <c r="BZ35" s="296"/>
      <c r="CA35" s="296"/>
      <c r="CB35" s="297"/>
      <c r="CC35" s="32"/>
      <c r="CD35" s="32"/>
      <c r="CE35" s="23"/>
      <c r="CT35" s="253"/>
      <c r="CU35" s="253"/>
      <c r="CV35" s="253"/>
    </row>
    <row r="36" spans="1:100" ht="15.75" customHeight="1" x14ac:dyDescent="0.15">
      <c r="A36" s="400"/>
      <c r="B36" s="400"/>
      <c r="C36" s="158"/>
      <c r="D36" s="300"/>
      <c r="E36" s="280"/>
      <c r="F36" s="279"/>
      <c r="G36" s="279"/>
      <c r="H36" s="279"/>
      <c r="I36" s="279"/>
      <c r="J36" s="279"/>
      <c r="K36" s="278"/>
      <c r="L36" s="279"/>
      <c r="M36" s="280"/>
      <c r="N36" s="279"/>
      <c r="O36" s="279"/>
      <c r="P36" s="279"/>
      <c r="Q36" s="279"/>
      <c r="R36" s="279"/>
      <c r="S36" s="278"/>
      <c r="T36" s="279"/>
      <c r="U36" s="280"/>
      <c r="V36" s="279"/>
      <c r="W36" s="279"/>
      <c r="X36" s="279"/>
      <c r="Y36" s="283"/>
      <c r="Z36" s="284"/>
      <c r="AA36" s="287"/>
      <c r="AB36" s="284"/>
      <c r="AC36" s="254" t="s">
        <v>79</v>
      </c>
      <c r="AD36" s="255"/>
      <c r="AE36" s="255"/>
      <c r="AF36" s="256"/>
      <c r="AG36" s="272"/>
      <c r="AH36" s="273"/>
      <c r="AI36" s="227"/>
      <c r="AJ36" s="273"/>
      <c r="AK36" s="277"/>
      <c r="AL36" s="273"/>
      <c r="AM36" s="227"/>
      <c r="AN36" s="273"/>
      <c r="AO36" s="277"/>
      <c r="AP36" s="273"/>
      <c r="AQ36" s="227"/>
      <c r="AR36" s="273"/>
      <c r="AS36" s="308"/>
      <c r="AT36" s="309"/>
      <c r="AU36" s="250"/>
      <c r="AV36" s="250"/>
      <c r="AW36" s="251"/>
      <c r="AX36" s="34"/>
      <c r="AY36" s="35"/>
      <c r="AZ36" s="205"/>
      <c r="BA36" s="205"/>
      <c r="BB36" s="205"/>
      <c r="BC36" s="205"/>
      <c r="BD36" s="205"/>
      <c r="BE36" s="205"/>
      <c r="BF36" s="205"/>
      <c r="BG36" s="34"/>
      <c r="BH36" s="35"/>
      <c r="BI36" s="205"/>
      <c r="BJ36" s="205"/>
      <c r="BK36" s="205"/>
      <c r="BL36" s="205"/>
      <c r="BM36" s="205"/>
      <c r="BN36" s="205"/>
      <c r="BO36" s="229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2"/>
      <c r="CD36" s="32"/>
      <c r="CE36" s="23"/>
      <c r="CT36" s="253"/>
      <c r="CU36" s="253"/>
      <c r="CV36" s="253"/>
    </row>
    <row r="37" spans="1:100" ht="15.75" customHeight="1" x14ac:dyDescent="0.15">
      <c r="A37" s="400"/>
      <c r="B37" s="400"/>
      <c r="C37" s="158"/>
      <c r="D37" s="300"/>
      <c r="E37" s="257" t="s">
        <v>80</v>
      </c>
      <c r="F37" s="258"/>
      <c r="G37" s="259"/>
      <c r="H37" s="266" t="s">
        <v>81</v>
      </c>
      <c r="I37" s="267"/>
      <c r="J37" s="267"/>
      <c r="K37" s="267"/>
      <c r="L37" s="267"/>
      <c r="M37" s="267"/>
      <c r="N37" s="267"/>
      <c r="O37" s="267"/>
      <c r="P37" s="267"/>
      <c r="Q37" s="267"/>
      <c r="R37" s="267"/>
      <c r="S37" s="267"/>
      <c r="T37" s="267"/>
      <c r="U37" s="268"/>
      <c r="V37" s="266" t="s">
        <v>82</v>
      </c>
      <c r="W37" s="267"/>
      <c r="X37" s="267"/>
      <c r="Y37" s="267"/>
      <c r="Z37" s="267"/>
      <c r="AA37" s="267"/>
      <c r="AB37" s="267"/>
      <c r="AC37" s="267"/>
      <c r="AD37" s="267"/>
      <c r="AE37" s="267"/>
      <c r="AF37" s="267"/>
      <c r="AG37" s="267"/>
      <c r="AH37" s="267"/>
      <c r="AI37" s="267"/>
      <c r="AJ37" s="267"/>
      <c r="AK37" s="267"/>
      <c r="AL37" s="267"/>
      <c r="AM37" s="267"/>
      <c r="AN37" s="267"/>
      <c r="AO37" s="267"/>
      <c r="AP37" s="267"/>
      <c r="AQ37" s="267"/>
      <c r="AR37" s="267"/>
      <c r="AS37" s="267"/>
      <c r="AT37" s="267"/>
      <c r="AU37" s="267"/>
      <c r="AV37" s="267"/>
      <c r="AW37" s="267"/>
      <c r="AX37" s="267"/>
      <c r="AY37" s="267"/>
      <c r="AZ37" s="267"/>
      <c r="BA37" s="267"/>
      <c r="BB37" s="267"/>
      <c r="BC37" s="267"/>
      <c r="BD37" s="267"/>
      <c r="BE37" s="267"/>
      <c r="BF37" s="267"/>
      <c r="BG37" s="267"/>
      <c r="BH37" s="267"/>
      <c r="BI37" s="267"/>
      <c r="BJ37" s="267"/>
      <c r="BK37" s="267"/>
      <c r="BL37" s="267"/>
      <c r="BM37" s="267"/>
      <c r="BN37" s="268"/>
      <c r="BO37" s="266" t="s">
        <v>83</v>
      </c>
      <c r="BP37" s="267"/>
      <c r="BQ37" s="267"/>
      <c r="BR37" s="267"/>
      <c r="BS37" s="267"/>
      <c r="BT37" s="267"/>
      <c r="BU37" s="267"/>
      <c r="BV37" s="267"/>
      <c r="BW37" s="267"/>
      <c r="BX37" s="267"/>
      <c r="BY37" s="267"/>
      <c r="BZ37" s="267"/>
      <c r="CA37" s="267"/>
      <c r="CB37" s="268"/>
      <c r="CC37" s="269"/>
      <c r="CD37" s="269"/>
      <c r="CE37" s="26"/>
      <c r="CT37" s="253"/>
      <c r="CU37" s="253"/>
      <c r="CV37" s="253"/>
    </row>
    <row r="38" spans="1:100" ht="15.75" customHeight="1" x14ac:dyDescent="0.15">
      <c r="A38" s="400"/>
      <c r="B38" s="400"/>
      <c r="C38" s="158"/>
      <c r="D38" s="300"/>
      <c r="E38" s="260"/>
      <c r="F38" s="261"/>
      <c r="G38" s="262"/>
      <c r="H38" s="202" t="str">
        <f>IF(T9="","",MID(T9,1,1))</f>
        <v/>
      </c>
      <c r="I38" s="224"/>
      <c r="J38" s="220" t="str">
        <f>IF(T9="","",MID(T9,2,1))</f>
        <v/>
      </c>
      <c r="K38" s="224"/>
      <c r="L38" s="220" t="str">
        <f>IF(T9="","",MID(T9,3,1))</f>
        <v/>
      </c>
      <c r="M38" s="224"/>
      <c r="N38" s="220" t="str">
        <f>IF(T9="","",MID(T9,5,1))</f>
        <v/>
      </c>
      <c r="O38" s="224"/>
      <c r="P38" s="220" t="str">
        <f>IF(T9="","",MID(T9,6,1))</f>
        <v/>
      </c>
      <c r="Q38" s="224"/>
      <c r="R38" s="220" t="str">
        <f>IF(T9="","",MID(T9,7,1))</f>
        <v/>
      </c>
      <c r="S38" s="224"/>
      <c r="T38" s="220" t="str">
        <f>IF(T9="","",MID(T9,8,1))</f>
        <v/>
      </c>
      <c r="U38" s="221"/>
      <c r="V38" s="230" t="s">
        <v>84</v>
      </c>
      <c r="W38" s="231"/>
      <c r="X38" s="231"/>
      <c r="Y38" s="231"/>
      <c r="Z38" s="231"/>
      <c r="AA38" s="231"/>
      <c r="AB38" s="231"/>
      <c r="AC38" s="231"/>
      <c r="AD38" s="231"/>
      <c r="AE38" s="232"/>
      <c r="AF38" s="233" t="s">
        <v>74</v>
      </c>
      <c r="AG38" s="233"/>
      <c r="AH38" s="233"/>
      <c r="AI38" s="233"/>
      <c r="AJ38" s="234"/>
      <c r="AK38" s="234"/>
      <c r="AL38" s="234"/>
      <c r="AM38" s="234"/>
      <c r="AN38" s="234"/>
      <c r="AO38" s="234"/>
      <c r="AP38" s="234"/>
      <c r="AQ38" s="234"/>
      <c r="AR38" s="234"/>
      <c r="AS38" s="234"/>
      <c r="AT38" s="234"/>
      <c r="AU38" s="234"/>
      <c r="AV38" s="234"/>
      <c r="AW38" s="234"/>
      <c r="AX38" s="234"/>
      <c r="AY38" s="234"/>
      <c r="AZ38" s="234"/>
      <c r="BA38" s="234"/>
      <c r="BB38" s="234"/>
      <c r="BC38" s="234"/>
      <c r="BD38" s="234"/>
      <c r="BE38" s="234"/>
      <c r="BF38" s="234"/>
      <c r="BG38" s="234"/>
      <c r="BH38" s="234"/>
      <c r="BI38" s="234"/>
      <c r="BJ38" s="234"/>
      <c r="BK38" s="234"/>
      <c r="BL38" s="234"/>
      <c r="BM38" s="234"/>
      <c r="BN38" s="235"/>
      <c r="BO38" s="236" t="s">
        <v>85</v>
      </c>
      <c r="BP38" s="237"/>
      <c r="BQ38" s="202"/>
      <c r="BR38" s="224"/>
      <c r="BS38" s="220"/>
      <c r="BT38" s="221"/>
      <c r="BU38" s="202"/>
      <c r="BV38" s="224"/>
      <c r="BW38" s="220"/>
      <c r="BX38" s="221"/>
      <c r="BY38" s="202"/>
      <c r="BZ38" s="224"/>
      <c r="CA38" s="220"/>
      <c r="CB38" s="221"/>
      <c r="CC38" s="269"/>
      <c r="CD38" s="269"/>
      <c r="CE38" s="26"/>
    </row>
    <row r="39" spans="1:100" ht="15.75" customHeight="1" x14ac:dyDescent="0.15">
      <c r="A39" s="400"/>
      <c r="B39" s="400"/>
      <c r="C39" s="158"/>
      <c r="D39" s="300"/>
      <c r="E39" s="260"/>
      <c r="F39" s="261"/>
      <c r="G39" s="262"/>
      <c r="H39" s="225"/>
      <c r="I39" s="226"/>
      <c r="J39" s="222"/>
      <c r="K39" s="226"/>
      <c r="L39" s="222"/>
      <c r="M39" s="226"/>
      <c r="N39" s="222"/>
      <c r="O39" s="226"/>
      <c r="P39" s="222"/>
      <c r="Q39" s="226"/>
      <c r="R39" s="222"/>
      <c r="S39" s="226"/>
      <c r="T39" s="222"/>
      <c r="U39" s="223"/>
      <c r="V39" s="202"/>
      <c r="W39" s="224"/>
      <c r="X39" s="220"/>
      <c r="Y39" s="224"/>
      <c r="Z39" s="220"/>
      <c r="AA39" s="224"/>
      <c r="AB39" s="220"/>
      <c r="AC39" s="224"/>
      <c r="AD39" s="220"/>
      <c r="AE39" s="221"/>
      <c r="AF39" s="240" t="str">
        <f>IF(T10="","","鹿児島")</f>
        <v/>
      </c>
      <c r="AG39" s="240"/>
      <c r="AH39" s="240"/>
      <c r="AI39" s="240"/>
      <c r="AJ39" s="240"/>
      <c r="AK39" s="240"/>
      <c r="AL39" s="241" t="s">
        <v>57</v>
      </c>
      <c r="AM39" s="241"/>
      <c r="AN39" s="241"/>
      <c r="AO39" s="241"/>
      <c r="AP39" s="243" t="str">
        <f>IF(T10="","",T10)</f>
        <v/>
      </c>
      <c r="AQ39" s="243"/>
      <c r="AR39" s="243"/>
      <c r="AS39" s="243"/>
      <c r="AT39" s="243"/>
      <c r="AU39" s="243"/>
      <c r="AV39" s="243"/>
      <c r="AW39" s="243"/>
      <c r="AX39" s="243"/>
      <c r="AY39" s="243"/>
      <c r="AZ39" s="243"/>
      <c r="BA39" s="243"/>
      <c r="BB39" s="243"/>
      <c r="BC39" s="243"/>
      <c r="BD39" s="243"/>
      <c r="BE39" s="243"/>
      <c r="BF39" s="243"/>
      <c r="BG39" s="243"/>
      <c r="BH39" s="243"/>
      <c r="BI39" s="243"/>
      <c r="BJ39" s="243"/>
      <c r="BK39" s="243"/>
      <c r="BL39" s="243"/>
      <c r="BM39" s="243"/>
      <c r="BN39" s="244"/>
      <c r="BO39" s="238"/>
      <c r="BP39" s="239"/>
      <c r="BQ39" s="225"/>
      <c r="BR39" s="226"/>
      <c r="BS39" s="222"/>
      <c r="BT39" s="223"/>
      <c r="BU39" s="225"/>
      <c r="BV39" s="226"/>
      <c r="BW39" s="222"/>
      <c r="BX39" s="223"/>
      <c r="BY39" s="225"/>
      <c r="BZ39" s="226"/>
      <c r="CA39" s="222"/>
      <c r="CB39" s="223"/>
      <c r="CC39" s="269"/>
      <c r="CD39" s="269"/>
      <c r="CE39" s="26"/>
    </row>
    <row r="40" spans="1:100" ht="15.75" customHeight="1" x14ac:dyDescent="0.15">
      <c r="A40" s="400"/>
      <c r="B40" s="400"/>
      <c r="C40" s="158"/>
      <c r="D40" s="300"/>
      <c r="E40" s="263"/>
      <c r="F40" s="264"/>
      <c r="G40" s="265"/>
      <c r="H40" s="204"/>
      <c r="I40" s="227"/>
      <c r="J40" s="228"/>
      <c r="K40" s="227"/>
      <c r="L40" s="228"/>
      <c r="M40" s="227"/>
      <c r="N40" s="228"/>
      <c r="O40" s="227"/>
      <c r="P40" s="228"/>
      <c r="Q40" s="227"/>
      <c r="R40" s="228"/>
      <c r="S40" s="227"/>
      <c r="T40" s="228"/>
      <c r="U40" s="229"/>
      <c r="V40" s="204"/>
      <c r="W40" s="227"/>
      <c r="X40" s="228"/>
      <c r="Y40" s="227"/>
      <c r="Z40" s="228"/>
      <c r="AA40" s="227"/>
      <c r="AB40" s="228"/>
      <c r="AC40" s="227"/>
      <c r="AD40" s="228"/>
      <c r="AE40" s="229"/>
      <c r="AF40" s="205"/>
      <c r="AG40" s="205"/>
      <c r="AH40" s="205"/>
      <c r="AI40" s="205"/>
      <c r="AJ40" s="205"/>
      <c r="AK40" s="205"/>
      <c r="AL40" s="242"/>
      <c r="AM40" s="242"/>
      <c r="AN40" s="242"/>
      <c r="AO40" s="242"/>
      <c r="AP40" s="245"/>
      <c r="AQ40" s="245"/>
      <c r="AR40" s="245"/>
      <c r="AS40" s="245"/>
      <c r="AT40" s="245"/>
      <c r="AU40" s="245"/>
      <c r="AV40" s="245"/>
      <c r="AW40" s="245"/>
      <c r="AX40" s="245"/>
      <c r="AY40" s="245"/>
      <c r="AZ40" s="245"/>
      <c r="BA40" s="245"/>
      <c r="BB40" s="245"/>
      <c r="BC40" s="245"/>
      <c r="BD40" s="245"/>
      <c r="BE40" s="245"/>
      <c r="BF40" s="245"/>
      <c r="BG40" s="245"/>
      <c r="BH40" s="246"/>
      <c r="BI40" s="246"/>
      <c r="BJ40" s="246"/>
      <c r="BK40" s="246"/>
      <c r="BL40" s="246"/>
      <c r="BM40" s="246"/>
      <c r="BN40" s="247"/>
      <c r="BO40" s="238"/>
      <c r="BP40" s="239"/>
      <c r="BQ40" s="225"/>
      <c r="BR40" s="226"/>
      <c r="BS40" s="222"/>
      <c r="BT40" s="223"/>
      <c r="BU40" s="225"/>
      <c r="BV40" s="226"/>
      <c r="BW40" s="222"/>
      <c r="BX40" s="223"/>
      <c r="BY40" s="225"/>
      <c r="BZ40" s="226"/>
      <c r="CA40" s="222"/>
      <c r="CB40" s="223"/>
      <c r="CC40" s="269"/>
      <c r="CD40" s="269"/>
      <c r="CE40" s="26"/>
    </row>
    <row r="41" spans="1:100" ht="15.75" customHeight="1" x14ac:dyDescent="0.15">
      <c r="A41" s="400"/>
      <c r="B41" s="400"/>
      <c r="C41" s="158"/>
      <c r="D41" s="300"/>
      <c r="E41" s="193" t="s">
        <v>86</v>
      </c>
      <c r="F41" s="194"/>
      <c r="G41" s="195"/>
      <c r="H41" s="199" t="s">
        <v>87</v>
      </c>
      <c r="I41" s="200"/>
      <c r="J41" s="200"/>
      <c r="K41" s="200"/>
      <c r="L41" s="200"/>
      <c r="M41" s="201"/>
      <c r="N41" s="202" t="str">
        <f>IF(T11="","","鹿児島")</f>
        <v/>
      </c>
      <c r="O41" s="203"/>
      <c r="P41" s="203"/>
      <c r="Q41" s="203"/>
      <c r="R41" s="203"/>
      <c r="S41" s="203"/>
      <c r="T41" s="203"/>
      <c r="U41" s="203"/>
      <c r="V41" s="206" t="s">
        <v>57</v>
      </c>
      <c r="W41" s="207"/>
      <c r="X41" s="207"/>
      <c r="Y41" s="208"/>
      <c r="Z41" s="212" t="str">
        <f>IF(T11="","",T11)</f>
        <v/>
      </c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4" t="s">
        <v>88</v>
      </c>
      <c r="BI41" s="215"/>
      <c r="BJ41" s="216"/>
      <c r="BK41" s="175" t="s">
        <v>89</v>
      </c>
      <c r="BL41" s="175"/>
      <c r="BM41" s="175"/>
      <c r="BN41" s="175"/>
      <c r="BO41" s="175"/>
      <c r="BP41" s="175"/>
      <c r="BQ41" s="175"/>
      <c r="BR41" s="175"/>
      <c r="BS41" s="175"/>
      <c r="BT41" s="175"/>
      <c r="BU41" s="175"/>
      <c r="BV41" s="175"/>
      <c r="BW41" s="175"/>
      <c r="BX41" s="175"/>
      <c r="BY41" s="175"/>
      <c r="BZ41" s="175"/>
      <c r="CA41" s="175"/>
      <c r="CB41" s="175"/>
      <c r="CC41" s="175"/>
      <c r="CD41" s="176"/>
      <c r="CE41" s="23"/>
    </row>
    <row r="42" spans="1:100" ht="22.5" customHeight="1" x14ac:dyDescent="0.15">
      <c r="A42" s="400"/>
      <c r="B42" s="400"/>
      <c r="C42" s="160"/>
      <c r="D42" s="301"/>
      <c r="E42" s="196"/>
      <c r="F42" s="197"/>
      <c r="G42" s="198"/>
      <c r="H42" s="179" t="s">
        <v>59</v>
      </c>
      <c r="I42" s="180"/>
      <c r="J42" s="180"/>
      <c r="K42" s="180"/>
      <c r="L42" s="180"/>
      <c r="M42" s="181"/>
      <c r="N42" s="204"/>
      <c r="O42" s="205"/>
      <c r="P42" s="205"/>
      <c r="Q42" s="205"/>
      <c r="R42" s="205"/>
      <c r="S42" s="205"/>
      <c r="T42" s="205"/>
      <c r="U42" s="205"/>
      <c r="V42" s="209"/>
      <c r="W42" s="210"/>
      <c r="X42" s="210"/>
      <c r="Y42" s="211"/>
      <c r="Z42" s="213"/>
      <c r="AA42" s="213"/>
      <c r="AB42" s="213"/>
      <c r="AC42" s="213"/>
      <c r="AD42" s="213"/>
      <c r="AE42" s="213"/>
      <c r="AF42" s="213"/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7"/>
      <c r="BI42" s="218"/>
      <c r="BJ42" s="219"/>
      <c r="BK42" s="177"/>
      <c r="BL42" s="177"/>
      <c r="BM42" s="177"/>
      <c r="BN42" s="177"/>
      <c r="BO42" s="177"/>
      <c r="BP42" s="177"/>
      <c r="BQ42" s="177"/>
      <c r="BR42" s="177"/>
      <c r="BS42" s="177"/>
      <c r="BT42" s="177"/>
      <c r="BU42" s="177"/>
      <c r="BV42" s="177"/>
      <c r="BW42" s="177"/>
      <c r="BX42" s="177"/>
      <c r="BY42" s="177"/>
      <c r="BZ42" s="177"/>
      <c r="CA42" s="177"/>
      <c r="CB42" s="177"/>
      <c r="CC42" s="177"/>
      <c r="CD42" s="178"/>
      <c r="CE42" s="23"/>
    </row>
    <row r="43" spans="1:100" ht="12" customHeight="1" x14ac:dyDescent="0.15">
      <c r="A43" s="36"/>
      <c r="B43" s="36"/>
      <c r="C43" s="51"/>
      <c r="D43" s="51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  <c r="BZ43" s="52"/>
      <c r="CA43" s="52"/>
      <c r="CB43" s="36"/>
      <c r="CC43" s="36"/>
      <c r="CD43" s="32"/>
      <c r="CE43" s="23"/>
    </row>
    <row r="44" spans="1:100" ht="9.75" customHeight="1" x14ac:dyDescent="0.15">
      <c r="A44" s="36"/>
      <c r="B44" s="36"/>
      <c r="C44" s="42"/>
      <c r="D44" s="42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5"/>
      <c r="CE44" s="23"/>
    </row>
    <row r="45" spans="1:100" ht="15.75" customHeight="1" x14ac:dyDescent="0.15">
      <c r="A45" s="142" t="s">
        <v>90</v>
      </c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182"/>
      <c r="S45" s="182"/>
      <c r="T45" s="182"/>
      <c r="U45" s="182"/>
      <c r="V45" s="182"/>
      <c r="W45" s="182"/>
      <c r="X45" s="182"/>
      <c r="Y45" s="182"/>
      <c r="Z45" s="183"/>
      <c r="AA45" s="36"/>
      <c r="AB45" s="184" t="s">
        <v>91</v>
      </c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  <c r="AM45" s="185"/>
      <c r="AN45" s="185"/>
      <c r="AO45" s="185"/>
      <c r="AP45" s="185"/>
      <c r="AQ45" s="185"/>
      <c r="AR45" s="185"/>
      <c r="AS45" s="185"/>
      <c r="AT45" s="185"/>
      <c r="AU45" s="185"/>
      <c r="AV45" s="185"/>
      <c r="AW45" s="185"/>
      <c r="AX45" s="185"/>
      <c r="AY45" s="185"/>
      <c r="AZ45" s="185"/>
      <c r="BA45" s="186"/>
      <c r="BB45" s="36"/>
      <c r="BC45" s="187" t="s">
        <v>92</v>
      </c>
      <c r="BD45" s="188"/>
      <c r="BE45" s="188"/>
      <c r="BF45" s="188"/>
      <c r="BG45" s="188"/>
      <c r="BH45" s="188"/>
      <c r="BI45" s="188"/>
      <c r="BJ45" s="188"/>
      <c r="BK45" s="188"/>
      <c r="BL45" s="188"/>
      <c r="BM45" s="188"/>
      <c r="BN45" s="188"/>
      <c r="BO45" s="188"/>
      <c r="BP45" s="188"/>
      <c r="BQ45" s="188"/>
      <c r="BR45" s="188"/>
      <c r="BS45" s="188"/>
      <c r="BT45" s="188"/>
      <c r="BU45" s="188"/>
      <c r="BV45" s="188"/>
      <c r="BW45" s="188"/>
      <c r="BX45" s="188"/>
      <c r="BY45" s="188"/>
      <c r="BZ45" s="188"/>
      <c r="CA45" s="188"/>
      <c r="CB45" s="188"/>
      <c r="CC45" s="188"/>
      <c r="CD45" s="188"/>
      <c r="CE45" s="26"/>
    </row>
    <row r="46" spans="1:100" ht="15.75" customHeight="1" x14ac:dyDescent="0.15">
      <c r="A46" s="53"/>
      <c r="B46" s="42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153" t="s">
        <v>93</v>
      </c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89"/>
      <c r="AA46" s="36"/>
      <c r="AB46" s="55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36"/>
      <c r="AP46" s="153" t="s">
        <v>93</v>
      </c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89"/>
      <c r="BB46" s="36"/>
      <c r="BC46" s="190" t="s">
        <v>94</v>
      </c>
      <c r="BD46" s="191"/>
      <c r="BE46" s="191"/>
      <c r="BF46" s="191"/>
      <c r="BG46" s="191"/>
      <c r="BH46" s="191"/>
      <c r="BI46" s="191"/>
      <c r="BJ46" s="191"/>
      <c r="BK46" s="191"/>
      <c r="BL46" s="191"/>
      <c r="BM46" s="191"/>
      <c r="BN46" s="191"/>
      <c r="BO46" s="191"/>
      <c r="BP46" s="191"/>
      <c r="BQ46" s="191"/>
      <c r="BR46" s="191"/>
      <c r="BS46" s="191"/>
      <c r="BT46" s="191"/>
      <c r="BU46" s="191"/>
      <c r="BV46" s="191"/>
      <c r="BW46" s="191"/>
      <c r="BX46" s="191"/>
      <c r="BY46" s="191"/>
      <c r="BZ46" s="191"/>
      <c r="CA46" s="191"/>
      <c r="CB46" s="191"/>
      <c r="CC46" s="191"/>
      <c r="CD46" s="192"/>
      <c r="CE46" s="26"/>
    </row>
    <row r="47" spans="1:100" ht="21" customHeight="1" x14ac:dyDescent="0.15">
      <c r="A47" s="158" t="s">
        <v>95</v>
      </c>
      <c r="B47" s="159"/>
      <c r="C47" s="56" t="s">
        <v>96</v>
      </c>
      <c r="D47" s="32"/>
      <c r="E47" s="32"/>
      <c r="F47" s="54"/>
      <c r="G47" s="54"/>
      <c r="H47" s="54"/>
      <c r="I47" s="54"/>
      <c r="J47" s="162" t="s">
        <v>97</v>
      </c>
      <c r="K47" s="163"/>
      <c r="L47" s="163"/>
      <c r="M47" s="163"/>
      <c r="N47" s="163"/>
      <c r="O47" s="163"/>
      <c r="P47" s="163"/>
      <c r="Q47" s="163"/>
      <c r="R47" s="163"/>
      <c r="S47" s="163"/>
      <c r="T47" s="163"/>
      <c r="U47" s="163"/>
      <c r="V47" s="163"/>
      <c r="W47" s="163"/>
      <c r="X47" s="163"/>
      <c r="Y47" s="163"/>
      <c r="Z47" s="164"/>
      <c r="AA47" s="36"/>
      <c r="AB47" s="158" t="s">
        <v>98</v>
      </c>
      <c r="AC47" s="159"/>
      <c r="AD47" s="56" t="s">
        <v>99</v>
      </c>
      <c r="AE47" s="54"/>
      <c r="AF47" s="54"/>
      <c r="AG47" s="54"/>
      <c r="AH47" s="157" t="s">
        <v>100</v>
      </c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65"/>
      <c r="BB47" s="36"/>
      <c r="BC47" s="166" t="s">
        <v>101</v>
      </c>
      <c r="BD47" s="167"/>
      <c r="BE47" s="154" t="s">
        <v>102</v>
      </c>
      <c r="BF47" s="154"/>
      <c r="BG47" s="154"/>
      <c r="BH47" s="154"/>
      <c r="BI47" s="154"/>
      <c r="BJ47" s="154"/>
      <c r="BK47" s="154"/>
      <c r="BL47" s="154"/>
      <c r="BM47" s="154"/>
      <c r="BN47" s="154"/>
      <c r="BO47" s="154"/>
      <c r="BP47" s="36"/>
      <c r="BQ47" s="54"/>
      <c r="BR47" s="153" t="s">
        <v>93</v>
      </c>
      <c r="BS47" s="153"/>
      <c r="BT47" s="153"/>
      <c r="BU47" s="153"/>
      <c r="BV47" s="153"/>
      <c r="BW47" s="153"/>
      <c r="BX47" s="153"/>
      <c r="BY47" s="153"/>
      <c r="BZ47" s="153"/>
      <c r="CA47" s="153"/>
      <c r="CB47" s="153"/>
      <c r="CC47" s="153"/>
      <c r="CD47" s="32"/>
      <c r="CE47" s="26"/>
    </row>
    <row r="48" spans="1:100" ht="21" customHeight="1" x14ac:dyDescent="0.15">
      <c r="A48" s="158"/>
      <c r="B48" s="159"/>
      <c r="C48" s="56" t="s">
        <v>103</v>
      </c>
      <c r="D48" s="32"/>
      <c r="E48" s="32"/>
      <c r="F48" s="54"/>
      <c r="G48" s="54"/>
      <c r="H48" s="54"/>
      <c r="I48" s="54"/>
      <c r="J48" s="154" t="s">
        <v>104</v>
      </c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  <c r="Y48" s="154"/>
      <c r="Z48" s="155"/>
      <c r="AA48" s="36"/>
      <c r="AB48" s="158"/>
      <c r="AC48" s="159"/>
      <c r="AD48" s="56" t="s">
        <v>105</v>
      </c>
      <c r="AE48" s="54"/>
      <c r="AF48" s="54"/>
      <c r="AG48" s="54"/>
      <c r="AH48" s="154" t="s">
        <v>106</v>
      </c>
      <c r="AI48" s="154"/>
      <c r="AJ48" s="154"/>
      <c r="AK48" s="154"/>
      <c r="AL48" s="154"/>
      <c r="AM48" s="154"/>
      <c r="AN48" s="154"/>
      <c r="AO48" s="154"/>
      <c r="AP48" s="154"/>
      <c r="AQ48" s="154"/>
      <c r="AR48" s="154"/>
      <c r="AS48" s="154"/>
      <c r="AT48" s="154"/>
      <c r="AU48" s="154"/>
      <c r="AV48" s="154"/>
      <c r="AW48" s="154"/>
      <c r="AX48" s="154"/>
      <c r="AY48" s="154"/>
      <c r="AZ48" s="154"/>
      <c r="BA48" s="155"/>
      <c r="BB48" s="36"/>
      <c r="BC48" s="166"/>
      <c r="BD48" s="167"/>
      <c r="BE48" s="57" t="s">
        <v>59</v>
      </c>
      <c r="BF48" s="54"/>
      <c r="BG48" s="54"/>
      <c r="BH48" s="54"/>
      <c r="BI48" s="54"/>
      <c r="BJ48" s="156" t="str">
        <f>IF(T10="","鹿児島県"&amp;AQ24,"鹿児島県"&amp;T10)</f>
        <v>鹿児島県鹿児島市石灯籠1-2-3</v>
      </c>
      <c r="BK48" s="156"/>
      <c r="BL48" s="156"/>
      <c r="BM48" s="156"/>
      <c r="BN48" s="156"/>
      <c r="BO48" s="156"/>
      <c r="BP48" s="156"/>
      <c r="BQ48" s="156"/>
      <c r="BR48" s="156"/>
      <c r="BS48" s="156"/>
      <c r="BT48" s="156"/>
      <c r="BU48" s="156"/>
      <c r="BV48" s="156"/>
      <c r="BW48" s="156"/>
      <c r="BX48" s="156"/>
      <c r="BY48" s="156"/>
      <c r="BZ48" s="156"/>
      <c r="CA48" s="156"/>
      <c r="CB48" s="156"/>
      <c r="CC48" s="32"/>
      <c r="CD48" s="32"/>
      <c r="CE48" s="26"/>
    </row>
    <row r="49" spans="1:83" ht="21" customHeight="1" x14ac:dyDescent="0.15">
      <c r="A49" s="158"/>
      <c r="B49" s="159"/>
      <c r="C49" s="56" t="s">
        <v>107</v>
      </c>
      <c r="D49" s="32"/>
      <c r="E49" s="32"/>
      <c r="F49" s="54"/>
      <c r="G49" s="54"/>
      <c r="H49" s="54"/>
      <c r="I49" s="54"/>
      <c r="J49" s="157" t="s">
        <v>108</v>
      </c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58" t="s">
        <v>109</v>
      </c>
      <c r="Z49" s="59"/>
      <c r="AA49" s="36"/>
      <c r="AB49" s="158"/>
      <c r="AC49" s="159"/>
      <c r="AD49" s="56" t="s">
        <v>110</v>
      </c>
      <c r="AE49" s="54"/>
      <c r="AF49" s="54"/>
      <c r="AG49" s="54"/>
      <c r="AH49" s="157" t="s">
        <v>111</v>
      </c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58" t="s">
        <v>109</v>
      </c>
      <c r="BA49" s="59"/>
      <c r="BB49" s="36"/>
      <c r="BC49" s="166"/>
      <c r="BD49" s="167"/>
      <c r="BE49" s="57" t="s">
        <v>112</v>
      </c>
      <c r="BF49" s="54"/>
      <c r="BG49" s="54"/>
      <c r="BH49" s="54"/>
      <c r="BI49" s="54"/>
      <c r="BJ49" s="156" t="str">
        <f>M8</f>
        <v>薩摩　みどり</v>
      </c>
      <c r="BK49" s="156"/>
      <c r="BL49" s="156"/>
      <c r="BM49" s="156"/>
      <c r="BN49" s="156"/>
      <c r="BO49" s="156"/>
      <c r="BP49" s="156"/>
      <c r="BQ49" s="156"/>
      <c r="BR49" s="156"/>
      <c r="BS49" s="156"/>
      <c r="BT49" s="156"/>
      <c r="BU49" s="156"/>
      <c r="BV49" s="156"/>
      <c r="BW49" s="156"/>
      <c r="BX49" s="156"/>
      <c r="BY49" s="156"/>
      <c r="BZ49" s="156"/>
      <c r="CA49" s="58" t="s">
        <v>109</v>
      </c>
      <c r="CB49" s="32"/>
      <c r="CC49" s="32"/>
      <c r="CD49" s="32"/>
      <c r="CE49" s="26"/>
    </row>
    <row r="50" spans="1:83" ht="25.5" customHeight="1" x14ac:dyDescent="0.15">
      <c r="A50" s="160"/>
      <c r="B50" s="161"/>
      <c r="C50" s="60" t="s">
        <v>113</v>
      </c>
      <c r="D50" s="35"/>
      <c r="E50" s="35"/>
      <c r="F50" s="61"/>
      <c r="G50" s="61"/>
      <c r="H50" s="61"/>
      <c r="I50" s="61"/>
      <c r="J50" s="170" t="s">
        <v>114</v>
      </c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  <c r="Z50" s="171"/>
      <c r="AA50" s="36"/>
      <c r="AB50" s="160"/>
      <c r="AC50" s="161"/>
      <c r="AD50" s="60" t="s">
        <v>115</v>
      </c>
      <c r="AE50" s="61"/>
      <c r="AF50" s="61"/>
      <c r="AG50" s="61"/>
      <c r="AH50" s="156" t="s">
        <v>116</v>
      </c>
      <c r="AI50" s="156"/>
      <c r="AJ50" s="156"/>
      <c r="AK50" s="156"/>
      <c r="AL50" s="156"/>
      <c r="AM50" s="156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72"/>
      <c r="BB50" s="36"/>
      <c r="BC50" s="168"/>
      <c r="BD50" s="169"/>
      <c r="BE50" s="62" t="s">
        <v>117</v>
      </c>
      <c r="BF50" s="61"/>
      <c r="BG50" s="61"/>
      <c r="BH50" s="61"/>
      <c r="BI50" s="61"/>
      <c r="BJ50" s="173" t="str">
        <f>AH9</f>
        <v>099-234-5678</v>
      </c>
      <c r="BK50" s="174"/>
      <c r="BL50" s="174"/>
      <c r="BM50" s="174"/>
      <c r="BN50" s="174"/>
      <c r="BO50" s="174"/>
      <c r="BP50" s="174"/>
      <c r="BQ50" s="174"/>
      <c r="BR50" s="174"/>
      <c r="BS50" s="174"/>
      <c r="BT50" s="174"/>
      <c r="BU50" s="174"/>
      <c r="BV50" s="174"/>
      <c r="BW50" s="174"/>
      <c r="BX50" s="174"/>
      <c r="BY50" s="174"/>
      <c r="BZ50" s="174"/>
      <c r="CA50" s="174"/>
      <c r="CB50" s="174"/>
      <c r="CC50" s="35"/>
      <c r="CD50" s="35"/>
      <c r="CE50" s="26"/>
    </row>
    <row r="51" spans="1:83" ht="9.75" customHeight="1" x14ac:dyDescent="0.1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</row>
    <row r="52" spans="1:83" ht="13.5" customHeight="1" x14ac:dyDescent="0.15">
      <c r="A52" s="141" t="s">
        <v>29</v>
      </c>
      <c r="B52" s="141"/>
      <c r="C52" s="141"/>
      <c r="D52" s="141"/>
      <c r="E52" s="141"/>
      <c r="F52" s="141"/>
      <c r="G52" s="142"/>
      <c r="H52" s="143" t="s">
        <v>28</v>
      </c>
      <c r="I52" s="144"/>
      <c r="J52" s="144"/>
      <c r="K52" s="144"/>
      <c r="L52" s="145" t="str">
        <f>基本ｼｰﾄ!F11</f>
        <v>鹿児島市立天文館小学校</v>
      </c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6"/>
      <c r="AA52" s="63"/>
      <c r="AB52" s="63"/>
      <c r="AC52" s="63"/>
      <c r="AD52" s="63"/>
      <c r="AE52" s="63"/>
      <c r="AF52" s="63"/>
      <c r="AG52" s="63"/>
      <c r="AH52" s="63"/>
      <c r="AI52" s="63"/>
      <c r="AJ52" s="63"/>
      <c r="AK52" s="63"/>
      <c r="AL52" s="63"/>
      <c r="AM52" s="63"/>
      <c r="AN52" s="63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64"/>
      <c r="BG52" s="64"/>
      <c r="BH52" s="65"/>
      <c r="BI52" s="32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</row>
    <row r="53" spans="1:83" ht="13.5" customHeight="1" x14ac:dyDescent="0.15">
      <c r="A53" s="147">
        <f>M3</f>
        <v>123456</v>
      </c>
      <c r="B53" s="147"/>
      <c r="C53" s="147"/>
      <c r="D53" s="147"/>
      <c r="E53" s="147"/>
      <c r="F53" s="147"/>
      <c r="G53" s="148"/>
      <c r="H53" s="149" t="s">
        <v>27</v>
      </c>
      <c r="I53" s="150"/>
      <c r="J53" s="150"/>
      <c r="K53" s="150"/>
      <c r="L53" s="151" t="str">
        <f>"（　　  　"&amp;基本ｼｰﾄ!F25&amp;"　　　）"</f>
        <v>（　　  　0995-12-3456　　　）</v>
      </c>
      <c r="M53" s="151"/>
      <c r="N53" s="151"/>
      <c r="O53" s="151"/>
      <c r="P53" s="151"/>
      <c r="Q53" s="151"/>
      <c r="R53" s="151"/>
      <c r="S53" s="151"/>
      <c r="T53" s="151"/>
      <c r="U53" s="151"/>
      <c r="V53" s="151"/>
      <c r="W53" s="151"/>
      <c r="X53" s="151"/>
      <c r="Y53" s="151"/>
      <c r="Z53" s="1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64"/>
      <c r="BG53" s="64"/>
      <c r="BH53" s="65"/>
      <c r="BI53" s="32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</row>
    <row r="54" spans="1:83" ht="9" customHeight="1" x14ac:dyDescent="0.15">
      <c r="A54" s="27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3"/>
    </row>
    <row r="55" spans="1:83" ht="24" customHeight="1" x14ac:dyDescent="0.1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1:83" ht="15.75" customHeight="1" x14ac:dyDescent="0.15"/>
    <row r="57" spans="1:83" ht="18" customHeight="1" x14ac:dyDescent="0.15"/>
    <row r="58" spans="1:83" ht="15.75" customHeight="1" x14ac:dyDescent="0.15"/>
    <row r="59" spans="1:83" ht="15.75" customHeight="1" x14ac:dyDescent="0.15"/>
    <row r="60" spans="1:83" ht="15.75" customHeight="1" x14ac:dyDescent="0.15"/>
    <row r="61" spans="1:83" ht="15.75" customHeight="1" x14ac:dyDescent="0.15"/>
    <row r="62" spans="1:83" ht="15.75" customHeight="1" x14ac:dyDescent="0.15"/>
    <row r="63" spans="1:83" ht="15.75" customHeight="1" x14ac:dyDescent="0.15">
      <c r="BC63" s="25"/>
      <c r="BD63" s="25"/>
      <c r="BE63" s="25"/>
      <c r="BF63" s="25"/>
      <c r="BG63" s="25"/>
      <c r="BH63" s="25"/>
      <c r="BI63" s="25"/>
      <c r="BJ63" s="25"/>
      <c r="BK63" s="25"/>
      <c r="BL63" s="25"/>
      <c r="BM63" s="25"/>
      <c r="BN63" s="25"/>
    </row>
    <row r="64" spans="1:83" ht="15.75" customHeight="1" x14ac:dyDescent="0.15">
      <c r="BC64" s="25"/>
      <c r="BD64" s="25"/>
      <c r="BE64" s="25"/>
      <c r="BF64" s="25"/>
      <c r="BG64" s="25"/>
      <c r="BH64" s="25"/>
      <c r="BI64" s="25"/>
      <c r="BJ64" s="25"/>
      <c r="BK64" s="25"/>
      <c r="BL64" s="25"/>
      <c r="BM64" s="25"/>
      <c r="BN64" s="25"/>
    </row>
    <row r="65" spans="3:57" ht="16.5" customHeight="1" x14ac:dyDescent="0.15">
      <c r="C65" s="29"/>
      <c r="D65" s="29"/>
    </row>
    <row r="66" spans="3:57" ht="15.75" customHeight="1" x14ac:dyDescent="0.15">
      <c r="C66" s="29"/>
      <c r="D66" s="29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  <c r="AZ66" s="25"/>
      <c r="BA66" s="25"/>
      <c r="BB66" s="25"/>
      <c r="BC66" s="25"/>
      <c r="BD66" s="25"/>
      <c r="BE66" s="25"/>
    </row>
    <row r="67" spans="3:57" ht="15.75" customHeight="1" x14ac:dyDescent="0.15">
      <c r="C67" s="29"/>
      <c r="D67" s="29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U67" s="25"/>
      <c r="AV67" s="25"/>
      <c r="AW67" s="25"/>
      <c r="AX67" s="25"/>
      <c r="AY67" s="25"/>
      <c r="AZ67" s="25"/>
      <c r="BA67" s="25"/>
      <c r="BB67" s="25"/>
      <c r="BC67" s="25"/>
      <c r="BD67" s="25"/>
      <c r="BE67" s="25"/>
    </row>
    <row r="68" spans="3:57" ht="15.75" customHeight="1" x14ac:dyDescent="0.15">
      <c r="C68" s="29"/>
      <c r="D68" s="29"/>
    </row>
    <row r="69" spans="3:57" ht="15.75" customHeight="1" x14ac:dyDescent="0.15">
      <c r="C69" s="29"/>
      <c r="D69" s="29"/>
    </row>
    <row r="70" spans="3:57" ht="15.75" customHeight="1" x14ac:dyDescent="0.15">
      <c r="C70" s="29"/>
      <c r="D70" s="29"/>
    </row>
    <row r="71" spans="3:57" ht="15.75" customHeight="1" x14ac:dyDescent="0.15">
      <c r="C71" s="29"/>
      <c r="D71" s="29"/>
    </row>
    <row r="72" spans="3:57" ht="15.75" customHeight="1" x14ac:dyDescent="0.15">
      <c r="C72" s="29"/>
      <c r="D72" s="29"/>
    </row>
    <row r="73" spans="3:57" ht="15.75" customHeight="1" x14ac:dyDescent="0.15">
      <c r="C73" s="29"/>
      <c r="D73" s="29"/>
    </row>
    <row r="74" spans="3:57" ht="15.75" customHeight="1" x14ac:dyDescent="0.15">
      <c r="C74" s="29"/>
      <c r="D74" s="29"/>
    </row>
    <row r="75" spans="3:57" ht="15.75" customHeight="1" x14ac:dyDescent="0.15">
      <c r="C75" s="29"/>
      <c r="D75" s="29"/>
    </row>
    <row r="76" spans="3:57" ht="24.75" customHeight="1" x14ac:dyDescent="0.15">
      <c r="C76" s="29"/>
      <c r="D76" s="29"/>
    </row>
    <row r="77" spans="3:57" ht="12.75" customHeight="1" x14ac:dyDescent="0.15">
      <c r="C77" s="29"/>
      <c r="D77" s="29"/>
    </row>
    <row r="78" spans="3:57" ht="12.75" customHeight="1" x14ac:dyDescent="0.15">
      <c r="C78" s="29"/>
      <c r="D78" s="29"/>
    </row>
    <row r="79" spans="3:57" ht="14.25" customHeight="1" x14ac:dyDescent="0.15">
      <c r="C79" s="29"/>
      <c r="D79" s="29"/>
    </row>
    <row r="80" spans="3:57" ht="15.75" customHeight="1" x14ac:dyDescent="0.15">
      <c r="C80" s="29"/>
      <c r="D80" s="29"/>
    </row>
    <row r="81" spans="3:5" ht="15.75" customHeight="1" x14ac:dyDescent="0.15">
      <c r="C81" s="29"/>
      <c r="D81" s="29"/>
    </row>
    <row r="82" spans="3:5" ht="15.75" customHeight="1" x14ac:dyDescent="0.15">
      <c r="C82" s="29"/>
      <c r="D82" s="29"/>
    </row>
    <row r="83" spans="3:5" ht="15.75" customHeight="1" x14ac:dyDescent="0.15">
      <c r="C83" s="29"/>
      <c r="D83" s="29"/>
    </row>
    <row r="84" spans="3:5" ht="15.75" customHeight="1" x14ac:dyDescent="0.15">
      <c r="C84" s="29"/>
      <c r="D84" s="29"/>
    </row>
    <row r="85" spans="3:5" ht="15.75" customHeight="1" x14ac:dyDescent="0.15">
      <c r="C85" s="29"/>
      <c r="D85" s="29"/>
    </row>
    <row r="86" spans="3:5" ht="17.25" customHeight="1" x14ac:dyDescent="0.15">
      <c r="C86" s="29"/>
      <c r="D86" s="29"/>
    </row>
    <row r="87" spans="3:5" ht="17.25" customHeight="1" x14ac:dyDescent="0.15">
      <c r="C87" s="29"/>
      <c r="D87" s="29"/>
    </row>
    <row r="88" spans="3:5" ht="17.25" customHeight="1" x14ac:dyDescent="0.15">
      <c r="C88" s="29"/>
      <c r="D88" s="29"/>
    </row>
    <row r="89" spans="3:5" ht="17.25" customHeight="1" x14ac:dyDescent="0.15">
      <c r="C89" s="29"/>
      <c r="D89" s="29"/>
    </row>
    <row r="90" spans="3:5" ht="17.25" customHeight="1" x14ac:dyDescent="0.15">
      <c r="C90" s="25"/>
      <c r="D90" s="25"/>
      <c r="E90" s="25"/>
    </row>
  </sheetData>
  <mergeCells count="220">
    <mergeCell ref="BX16:CB16"/>
    <mergeCell ref="A17:B18"/>
    <mergeCell ref="C17:D18"/>
    <mergeCell ref="E17:F18"/>
    <mergeCell ref="G17:P17"/>
    <mergeCell ref="W17:BE18"/>
    <mergeCell ref="BI17:BM18"/>
    <mergeCell ref="BN17:BR18"/>
    <mergeCell ref="BS17:BW18"/>
    <mergeCell ref="BX17:CB18"/>
    <mergeCell ref="A16:F16"/>
    <mergeCell ref="G16:P16"/>
    <mergeCell ref="Q16:R18"/>
    <mergeCell ref="BI16:BM16"/>
    <mergeCell ref="BN16:BR16"/>
    <mergeCell ref="BS16:BW16"/>
    <mergeCell ref="G18:P18"/>
    <mergeCell ref="AN21:AO22"/>
    <mergeCell ref="AP21:AQ22"/>
    <mergeCell ref="AR21:AS22"/>
    <mergeCell ref="AT21:AU21"/>
    <mergeCell ref="BJ20:BY20"/>
    <mergeCell ref="E21:H21"/>
    <mergeCell ref="I21:J22"/>
    <mergeCell ref="K21:L22"/>
    <mergeCell ref="M21:N22"/>
    <mergeCell ref="O21:P22"/>
    <mergeCell ref="Q21:U22"/>
    <mergeCell ref="V21:W22"/>
    <mergeCell ref="X21:Y22"/>
    <mergeCell ref="Z21:AA22"/>
    <mergeCell ref="E20:P20"/>
    <mergeCell ref="Q20:U20"/>
    <mergeCell ref="V20:AS20"/>
    <mergeCell ref="AT20:BI20"/>
    <mergeCell ref="AB21:AC22"/>
    <mergeCell ref="AD21:AE22"/>
    <mergeCell ref="AF21:AG22"/>
    <mergeCell ref="AH21:AI22"/>
    <mergeCell ref="E23:G25"/>
    <mergeCell ref="H23:M25"/>
    <mergeCell ref="N23:O25"/>
    <mergeCell ref="P23:Q25"/>
    <mergeCell ref="R23:S25"/>
    <mergeCell ref="T23:U25"/>
    <mergeCell ref="BT21:BU22"/>
    <mergeCell ref="BV21:BW22"/>
    <mergeCell ref="BX21:BY22"/>
    <mergeCell ref="E22:F22"/>
    <mergeCell ref="G22:H22"/>
    <mergeCell ref="AT22:AU22"/>
    <mergeCell ref="AV22:BA22"/>
    <mergeCell ref="BB22:BC22"/>
    <mergeCell ref="BD22:BI22"/>
    <mergeCell ref="BJ22:BM22"/>
    <mergeCell ref="AV21:BA21"/>
    <mergeCell ref="BB21:BI21"/>
    <mergeCell ref="BJ21:BM21"/>
    <mergeCell ref="BN21:BO22"/>
    <mergeCell ref="BP21:BQ22"/>
    <mergeCell ref="BR21:BS22"/>
    <mergeCell ref="AJ21:AK22"/>
    <mergeCell ref="AL21:AM22"/>
    <mergeCell ref="V23:W25"/>
    <mergeCell ref="X23:Y25"/>
    <mergeCell ref="Z23:AA25"/>
    <mergeCell ref="AB23:AD25"/>
    <mergeCell ref="AE23:AH23"/>
    <mergeCell ref="AI23:CB23"/>
    <mergeCell ref="AE24:AL25"/>
    <mergeCell ref="AM24:AP25"/>
    <mergeCell ref="AQ24:CB25"/>
    <mergeCell ref="E26:G27"/>
    <mergeCell ref="H26:M27"/>
    <mergeCell ref="N26:U27"/>
    <mergeCell ref="V26:Y27"/>
    <mergeCell ref="Z26:CB27"/>
    <mergeCell ref="E28:J29"/>
    <mergeCell ref="K28:N29"/>
    <mergeCell ref="O28:P29"/>
    <mergeCell ref="Q28:R29"/>
    <mergeCell ref="S28:T29"/>
    <mergeCell ref="BQ29:CB29"/>
    <mergeCell ref="BQ30:CB35"/>
    <mergeCell ref="C34:D42"/>
    <mergeCell ref="E34:AB34"/>
    <mergeCell ref="AC34:AR34"/>
    <mergeCell ref="AS34:AT36"/>
    <mergeCell ref="AU34:AV34"/>
    <mergeCell ref="BA34:BF34"/>
    <mergeCell ref="BG34:BO34"/>
    <mergeCell ref="E35:F36"/>
    <mergeCell ref="U28:V29"/>
    <mergeCell ref="W28:X29"/>
    <mergeCell ref="Y28:Z29"/>
    <mergeCell ref="AA28:AC29"/>
    <mergeCell ref="AD28:AG29"/>
    <mergeCell ref="AH28:BM29"/>
    <mergeCell ref="C20:D29"/>
    <mergeCell ref="CT35:CV37"/>
    <mergeCell ref="AC36:AF36"/>
    <mergeCell ref="E37:G40"/>
    <mergeCell ref="H37:U37"/>
    <mergeCell ref="V37:BN37"/>
    <mergeCell ref="BO37:CB37"/>
    <mergeCell ref="CC37:CD40"/>
    <mergeCell ref="AG35:AH36"/>
    <mergeCell ref="AI35:AJ36"/>
    <mergeCell ref="AK35:AL36"/>
    <mergeCell ref="AM35:AN36"/>
    <mergeCell ref="AO35:AP36"/>
    <mergeCell ref="AQ35:AR36"/>
    <mergeCell ref="S35:T36"/>
    <mergeCell ref="U35:V36"/>
    <mergeCell ref="W35:X36"/>
    <mergeCell ref="Y35:Z36"/>
    <mergeCell ref="AA35:AB36"/>
    <mergeCell ref="AC35:AF35"/>
    <mergeCell ref="G35:H36"/>
    <mergeCell ref="I35:J36"/>
    <mergeCell ref="K35:L36"/>
    <mergeCell ref="M35:N36"/>
    <mergeCell ref="O35:P36"/>
    <mergeCell ref="H38:I40"/>
    <mergeCell ref="J38:K40"/>
    <mergeCell ref="L38:M40"/>
    <mergeCell ref="N38:O40"/>
    <mergeCell ref="P38:Q40"/>
    <mergeCell ref="R38:S40"/>
    <mergeCell ref="AU35:AW36"/>
    <mergeCell ref="AZ35:BF36"/>
    <mergeCell ref="BI35:BO36"/>
    <mergeCell ref="Q35:R36"/>
    <mergeCell ref="T38:U40"/>
    <mergeCell ref="V38:AE38"/>
    <mergeCell ref="AF38:AI38"/>
    <mergeCell ref="AJ38:BN38"/>
    <mergeCell ref="BO38:BP40"/>
    <mergeCell ref="BQ38:BR40"/>
    <mergeCell ref="AF39:AK40"/>
    <mergeCell ref="AL39:AO40"/>
    <mergeCell ref="AP39:BN40"/>
    <mergeCell ref="BS38:BT40"/>
    <mergeCell ref="BU38:BV40"/>
    <mergeCell ref="BW38:BX40"/>
    <mergeCell ref="BY38:BZ40"/>
    <mergeCell ref="CA38:CB40"/>
    <mergeCell ref="V39:W40"/>
    <mergeCell ref="X39:Y40"/>
    <mergeCell ref="Z39:AA40"/>
    <mergeCell ref="AB39:AC40"/>
    <mergeCell ref="AD39:AE40"/>
    <mergeCell ref="BK41:CD42"/>
    <mergeCell ref="H42:M42"/>
    <mergeCell ref="A45:Z45"/>
    <mergeCell ref="AB45:BA45"/>
    <mergeCell ref="BC45:CD45"/>
    <mergeCell ref="O46:Z46"/>
    <mergeCell ref="AP46:BA46"/>
    <mergeCell ref="BC46:CD46"/>
    <mergeCell ref="E41:G42"/>
    <mergeCell ref="H41:M41"/>
    <mergeCell ref="N41:U42"/>
    <mergeCell ref="V41:Y42"/>
    <mergeCell ref="Z41:BG42"/>
    <mergeCell ref="BH41:BJ42"/>
    <mergeCell ref="A20:B42"/>
    <mergeCell ref="A52:G52"/>
    <mergeCell ref="H52:K52"/>
    <mergeCell ref="L52:Z52"/>
    <mergeCell ref="A53:G53"/>
    <mergeCell ref="H53:K53"/>
    <mergeCell ref="L53:Z53"/>
    <mergeCell ref="BR47:CC47"/>
    <mergeCell ref="J48:Z48"/>
    <mergeCell ref="AH48:BA48"/>
    <mergeCell ref="BJ48:CB48"/>
    <mergeCell ref="J49:X49"/>
    <mergeCell ref="AH49:AY49"/>
    <mergeCell ref="BJ49:BZ49"/>
    <mergeCell ref="A47:B50"/>
    <mergeCell ref="J47:Z47"/>
    <mergeCell ref="AB47:AC50"/>
    <mergeCell ref="AH47:BA47"/>
    <mergeCell ref="BC47:BD50"/>
    <mergeCell ref="BE47:BO47"/>
    <mergeCell ref="J50:Z50"/>
    <mergeCell ref="AH50:BA50"/>
    <mergeCell ref="BJ50:CB50"/>
    <mergeCell ref="J3:K3"/>
    <mergeCell ref="M3:S3"/>
    <mergeCell ref="T3:Z3"/>
    <mergeCell ref="AB3:AJ3"/>
    <mergeCell ref="M4:S4"/>
    <mergeCell ref="T4:AY4"/>
    <mergeCell ref="M1:S1"/>
    <mergeCell ref="T1:Z1"/>
    <mergeCell ref="AB1:AJ1"/>
    <mergeCell ref="J2:K2"/>
    <mergeCell ref="M2:S2"/>
    <mergeCell ref="T2:Z2"/>
    <mergeCell ref="AB2:AJ2"/>
    <mergeCell ref="M11:S11"/>
    <mergeCell ref="T11:AY11"/>
    <mergeCell ref="AA9:AG9"/>
    <mergeCell ref="AH9:AT9"/>
    <mergeCell ref="M9:S9"/>
    <mergeCell ref="T9:Z9"/>
    <mergeCell ref="M10:S10"/>
    <mergeCell ref="T10:AY10"/>
    <mergeCell ref="M5:S5"/>
    <mergeCell ref="T5:AY5"/>
    <mergeCell ref="M7:S7"/>
    <mergeCell ref="T7:Z7"/>
    <mergeCell ref="AA7:AG7"/>
    <mergeCell ref="AL7:AT7"/>
    <mergeCell ref="M8:S8"/>
    <mergeCell ref="T8:Z8"/>
    <mergeCell ref="AA8:AG8"/>
    <mergeCell ref="AL8:AT8"/>
  </mergeCells>
  <phoneticPr fontId="22"/>
  <pageMargins left="0.78740157480314965" right="0.78740157480314965" top="0.39370078740157483" bottom="0.19685039370078741" header="0.51181102362204722" footer="0.51181102362204722"/>
  <pageSetup paperSize="9" scale="9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基本ｼｰﾄ</vt:lpstr>
      <vt:lpstr>住所変更届</vt:lpstr>
      <vt:lpstr>住所変更届!Print_Area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日置市教育委員会</cp:lastModifiedBy>
  <cp:lastPrinted>2019-06-19T05:51:29Z</cp:lastPrinted>
  <dcterms:created xsi:type="dcterms:W3CDTF">2010-09-12T22:33:56Z</dcterms:created>
  <dcterms:modified xsi:type="dcterms:W3CDTF">2020-06-17T02:47:52Z</dcterms:modified>
</cp:coreProperties>
</file>