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ser09006\Desktop\fu18\"/>
    </mc:Choice>
  </mc:AlternateContent>
  <bookViews>
    <workbookView xWindow="240" yWindow="75" windowWidth="12795" windowHeight="6375" activeTab="1"/>
  </bookViews>
  <sheets>
    <sheet name="基本ｼｰﾄ" sheetId="1" r:id="rId1"/>
    <sheet name="NO56-2" sheetId="9" r:id="rId2"/>
  </sheets>
  <externalReferences>
    <externalReference r:id="rId3"/>
  </externalReferences>
  <definedNames>
    <definedName name="NO56の2産前後掛金免除申出書">'NO56-2'!$E$12:$AR$50</definedName>
    <definedName name="_xlnm.Print_Area" localSheetId="1">'NO56-2'!$E$12:$AR$50</definedName>
  </definedNames>
  <calcPr calcId="152511"/>
</workbook>
</file>

<file path=xl/calcChain.xml><?xml version="1.0" encoding="utf-8"?>
<calcChain xmlns="http://schemas.openxmlformats.org/spreadsheetml/2006/main"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AD35" i="9" l="1"/>
  <c r="AD34" i="9"/>
  <c r="AT25" i="9"/>
  <c r="AT20" i="9"/>
  <c r="O9" i="9"/>
  <c r="G9" i="9"/>
  <c r="G8" i="9"/>
  <c r="J15" i="1"/>
  <c r="I15" i="1"/>
  <c r="I14" i="1"/>
  <c r="J12" i="1"/>
  <c r="I12" i="1"/>
  <c r="K11" i="1"/>
  <c r="I11" i="1"/>
  <c r="I10" i="1"/>
  <c r="J9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I35" i="9" l="1"/>
  <c r="I41" i="9" s="1"/>
  <c r="G33" i="9"/>
  <c r="AN26" i="9" l="1"/>
  <c r="AJ26" i="9"/>
  <c r="AF26" i="9"/>
  <c r="AN25" i="9"/>
  <c r="AJ25" i="9"/>
  <c r="AF25" i="9"/>
  <c r="AN24" i="9"/>
  <c r="AJ24" i="9"/>
  <c r="AF24" i="9"/>
  <c r="AN23" i="9"/>
  <c r="AJ23" i="9"/>
  <c r="AF23" i="9"/>
  <c r="AN22" i="9"/>
  <c r="AJ22" i="9"/>
  <c r="AF22" i="9"/>
  <c r="AN21" i="9"/>
  <c r="AJ21" i="9"/>
  <c r="AF21" i="9"/>
  <c r="BN23" i="9" l="1"/>
  <c r="BD23" i="9"/>
  <c r="AJ18" i="9"/>
  <c r="AD37" i="9"/>
  <c r="BN20" i="9" l="1"/>
  <c r="BD20" i="9"/>
  <c r="V18" i="9"/>
  <c r="S18" i="9"/>
  <c r="Y18" i="9"/>
  <c r="R17" i="9"/>
  <c r="AD43" i="9"/>
  <c r="R20" i="9"/>
  <c r="R19" i="9"/>
</calcChain>
</file>

<file path=xl/sharedStrings.xml><?xml version="1.0" encoding="utf-8"?>
<sst xmlns="http://schemas.openxmlformats.org/spreadsheetml/2006/main" count="111" uniqueCount="76">
  <si>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</si>
  <si>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</si>
  <si>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</si>
  <si>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</si>
  <si>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</si>
  <si>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</si>
  <si>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</si>
  <si>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</si>
  <si>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</si>
  <si>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</si>
  <si>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</si>
  <si>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</si>
  <si>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</si>
  <si>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</si>
  <si>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</si>
  <si>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</si>
  <si>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</si>
  <si>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</si>
  <si>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</si>
  <si>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</si>
  <si>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</si>
  <si>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</si>
  <si>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生年月日</t>
    <rPh sb="0" eb="2">
      <t>セイネン</t>
    </rPh>
    <rPh sb="2" eb="4">
      <t>ガッピ</t>
    </rPh>
    <phoneticPr fontId="5"/>
  </si>
  <si>
    <t>初日</t>
    <rPh sb="0" eb="2">
      <t>ショニチ</t>
    </rPh>
    <phoneticPr fontId="5"/>
  </si>
  <si>
    <t>共済事務担当者印</t>
  </si>
  <si>
    <t>㊞</t>
  </si>
  <si>
    <t>組合員証
記号番号</t>
    <rPh sb="0" eb="3">
      <t>クミアイイン</t>
    </rPh>
    <rPh sb="3" eb="4">
      <t>ショウ</t>
    </rPh>
    <rPh sb="5" eb="7">
      <t>キゴウ</t>
    </rPh>
    <rPh sb="7" eb="9">
      <t>バンゴウ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</si>
  <si>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</si>
  <si>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</si>
  <si>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</si>
  <si>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第</t>
    <rPh sb="0" eb="1">
      <t>ダイ</t>
    </rPh>
    <phoneticPr fontId="5"/>
  </si>
  <si>
    <t>号</t>
    <rPh sb="0" eb="1">
      <t>ゴウ</t>
    </rPh>
    <phoneticPr fontId="5"/>
  </si>
  <si>
    <t>所属機関</t>
    <rPh sb="0" eb="2">
      <t>ショゾク</t>
    </rPh>
    <rPh sb="2" eb="4">
      <t>キカン</t>
    </rPh>
    <phoneticPr fontId="5"/>
  </si>
  <si>
    <t>出産予定日</t>
    <rPh sb="0" eb="2">
      <t>シュッサン</t>
    </rPh>
    <rPh sb="2" eb="5">
      <t>ヨテイビ</t>
    </rPh>
    <phoneticPr fontId="5"/>
  </si>
  <si>
    <t>平成</t>
    <rPh sb="0" eb="2">
      <t>ヘイセイ</t>
    </rPh>
    <phoneticPr fontId="5"/>
  </si>
  <si>
    <t>産前産後休業の期間</t>
    <rPh sb="0" eb="4">
      <t>サンゼンサンゴ</t>
    </rPh>
    <rPh sb="4" eb="6">
      <t>キュウギョウ</t>
    </rPh>
    <rPh sb="7" eb="9">
      <t>キカン</t>
    </rPh>
    <phoneticPr fontId="5"/>
  </si>
  <si>
    <t>終了日</t>
    <rPh sb="0" eb="3">
      <t>シュウリョウビ</t>
    </rPh>
    <phoneticPr fontId="5"/>
  </si>
  <si>
    <t>書換</t>
    <rPh sb="0" eb="2">
      <t>カキカエ</t>
    </rPh>
    <phoneticPr fontId="5"/>
  </si>
  <si>
    <t>産前産後休業の期間
（変更後）</t>
    <rPh sb="0" eb="4">
      <t>サンゼンサンゴ</t>
    </rPh>
    <rPh sb="4" eb="6">
      <t>キュウギョウ</t>
    </rPh>
    <rPh sb="7" eb="9">
      <t>キカン</t>
    </rPh>
    <rPh sb="11" eb="13">
      <t>ヘンコウ</t>
    </rPh>
    <rPh sb="13" eb="14">
      <t>ゴ</t>
    </rPh>
    <phoneticPr fontId="5"/>
  </si>
  <si>
    <t>出産日</t>
    <rPh sb="0" eb="3">
      <t>シュッサンビ</t>
    </rPh>
    <phoneticPr fontId="5"/>
  </si>
  <si>
    <t>出産（予定）種別</t>
    <rPh sb="0" eb="2">
      <t>シュッサン</t>
    </rPh>
    <rPh sb="3" eb="5">
      <t>ヨテイ</t>
    </rPh>
    <rPh sb="6" eb="8">
      <t>シュベツ</t>
    </rPh>
    <phoneticPr fontId="5"/>
  </si>
  <si>
    <t>単胎　・　多胎</t>
    <rPh sb="0" eb="1">
      <t>タン</t>
    </rPh>
    <rPh sb="1" eb="2">
      <t>タイ</t>
    </rPh>
    <rPh sb="5" eb="6">
      <t>タ</t>
    </rPh>
    <rPh sb="6" eb="7">
      <t>タイ</t>
    </rPh>
    <phoneticPr fontId="5"/>
  </si>
  <si>
    <t>申出者</t>
    <rPh sb="0" eb="2">
      <t>モウシデ</t>
    </rPh>
    <rPh sb="2" eb="3">
      <t>シャ</t>
    </rPh>
    <phoneticPr fontId="5"/>
  </si>
  <si>
    <t>住　所</t>
    <rPh sb="0" eb="1">
      <t>ジュウ</t>
    </rPh>
    <rPh sb="2" eb="3">
      <t>トコロ</t>
    </rPh>
    <phoneticPr fontId="5"/>
  </si>
  <si>
    <t>氏　名</t>
    <rPh sb="0" eb="1">
      <t>シ</t>
    </rPh>
    <rPh sb="2" eb="3">
      <t>メイ</t>
    </rPh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</si>
  <si>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</si>
  <si>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</si>
  <si>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校長</t>
    <rPh sb="0" eb="2">
      <t>コウチョウ</t>
    </rPh>
    <phoneticPr fontId="5"/>
  </si>
  <si>
    <t>印</t>
    <rPh sb="0" eb="1">
      <t>イン</t>
    </rPh>
    <phoneticPr fontId="5"/>
  </si>
  <si>
    <t>※　掛金免除申出日は，休業の初日以降の日を記入してください。</t>
    <phoneticPr fontId="5"/>
  </si>
  <si>
    <t>公立鹿</t>
    <phoneticPr fontId="5"/>
  </si>
  <si>
    <t>〒</t>
    <phoneticPr fontId="5"/>
  </si>
  <si>
    <t>㊞</t>
    <phoneticPr fontId="5"/>
  </si>
  <si>
    <t>申出書</t>
    <phoneticPr fontId="13"/>
  </si>
  <si>
    <t>昭和</t>
  </si>
  <si>
    <t>氏名</t>
    <phoneticPr fontId="13"/>
  </si>
  <si>
    <t>生年月日</t>
    <phoneticPr fontId="13"/>
  </si>
  <si>
    <t>名称</t>
    <phoneticPr fontId="13"/>
  </si>
  <si>
    <t>所在地</t>
    <phoneticPr fontId="13"/>
  </si>
  <si>
    <t>当初　産前産後休業の期間</t>
    <rPh sb="0" eb="2">
      <t>トウショ</t>
    </rPh>
    <phoneticPr fontId="5"/>
  </si>
  <si>
    <t>変更　産前産後休業の期間</t>
    <rPh sb="0" eb="2">
      <t>ヘンコウ</t>
    </rPh>
    <phoneticPr fontId="5"/>
  </si>
  <si>
    <t>　地方公務員等共済組合法　第114条の２の２の規定により，産前産後休業期間に</t>
    <rPh sb="1" eb="3">
      <t>チホウ</t>
    </rPh>
    <rPh sb="3" eb="6">
      <t>コウムイン</t>
    </rPh>
    <rPh sb="6" eb="7">
      <t>トウ</t>
    </rPh>
    <rPh sb="7" eb="9">
      <t>キョウサイ</t>
    </rPh>
    <rPh sb="9" eb="12">
      <t>クミアイホウ</t>
    </rPh>
    <phoneticPr fontId="5"/>
  </si>
  <si>
    <t>・産前産後休暇を取得していること及びその期間が確認できるもの（休暇簿の写し等）</t>
    <phoneticPr fontId="13"/>
  </si>
  <si>
    <t>・子の出産（予定）日及び出産（予定）人数が確認できるもの（母子手帳の写し等）</t>
    <phoneticPr fontId="13"/>
  </si>
  <si>
    <t>産前・後休業(変更)中の掛金免除申出日</t>
    <rPh sb="0" eb="2">
      <t>サンゼン</t>
    </rPh>
    <rPh sb="3" eb="4">
      <t>ゴ</t>
    </rPh>
    <rPh sb="4" eb="6">
      <t>キュウギョウ</t>
    </rPh>
    <rPh sb="7" eb="9">
      <t>ヘンコウ</t>
    </rPh>
    <rPh sb="10" eb="11">
      <t>ナカ</t>
    </rPh>
    <rPh sb="12" eb="14">
      <t>カケキン</t>
    </rPh>
    <rPh sb="14" eb="16">
      <t>メンジョ</t>
    </rPh>
    <rPh sb="16" eb="17">
      <t>モウ</t>
    </rPh>
    <rPh sb="17" eb="18">
      <t>デ</t>
    </rPh>
    <rPh sb="18" eb="19">
      <t>ビ</t>
    </rPh>
    <phoneticPr fontId="5"/>
  </si>
  <si>
    <t>組 合 員</t>
    <rPh sb="0" eb="1">
      <t>クミ</t>
    </rPh>
    <rPh sb="2" eb="3">
      <t>ゴウ</t>
    </rPh>
    <rPh sb="4" eb="5">
      <t>イン</t>
    </rPh>
    <phoneticPr fontId="5"/>
  </si>
  <si>
    <t>実際出産日</t>
    <rPh sb="0" eb="2">
      <t>ジッサイ</t>
    </rPh>
    <rPh sb="2" eb="4">
      <t>シュッサン</t>
    </rPh>
    <phoneticPr fontId="5"/>
  </si>
  <si>
    <t>職 名</t>
    <rPh sb="0" eb="1">
      <t>ショク</t>
    </rPh>
    <rPh sb="2" eb="3">
      <t>メイ</t>
    </rPh>
    <phoneticPr fontId="5"/>
  </si>
  <si>
    <t>氏 名</t>
    <rPh sb="0" eb="1">
      <t>シ</t>
    </rPh>
    <rPh sb="2" eb="3">
      <t>メイ</t>
    </rPh>
    <phoneticPr fontId="5"/>
  </si>
  <si>
    <t>[整理番号　56-2]</t>
    <phoneticPr fontId="13"/>
  </si>
  <si>
    <t>ｺｰﾄﾞ</t>
    <phoneticPr fontId="5"/>
  </si>
  <si>
    <t>産前産後休業掛金等免除</t>
    <rPh sb="8" eb="9">
      <t>トウ</t>
    </rPh>
    <phoneticPr fontId="13"/>
  </si>
  <si>
    <t>産前産後休業掛金等免除変更</t>
    <rPh sb="8" eb="9">
      <t>トウ</t>
    </rPh>
    <phoneticPr fontId="13"/>
  </si>
  <si>
    <t>係る掛金等免除（変更）を申し出ます。</t>
    <rPh sb="2" eb="4">
      <t>カケキン</t>
    </rPh>
    <rPh sb="4" eb="5">
      <t>トウ</t>
    </rPh>
    <rPh sb="8" eb="10">
      <t>ヘンコウ</t>
    </rPh>
    <phoneticPr fontId="5"/>
  </si>
  <si>
    <t>※　提出の際は，以下の書類を添付してください。</t>
    <phoneticPr fontId="13"/>
  </si>
  <si>
    <t>Ｈ31.3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</si>
</sst>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;0;"/>
  </numFmts>
  <fonts count="28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24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14"/>
      <color theme="0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20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8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 shrinkToFit="1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 shrinkToFit="1"/>
    </xf>
    <xf numFmtId="0" fontId="19" fillId="0" borderId="8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21" fillId="0" borderId="2" xfId="0" applyFont="1" applyBorder="1" applyAlignment="1">
      <alignment vertical="center" shrinkToFit="1"/>
    </xf>
    <xf numFmtId="0" fontId="21" fillId="0" borderId="3" xfId="0" applyFont="1" applyBorder="1" applyAlignment="1">
      <alignment vertical="center" shrinkToFit="1"/>
    </xf>
    <xf numFmtId="0" fontId="15" fillId="0" borderId="6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21" fillId="0" borderId="11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 shrinkToFit="1"/>
    </xf>
    <xf numFmtId="0" fontId="21" fillId="0" borderId="5" xfId="0" applyFont="1" applyBorder="1" applyAlignment="1">
      <alignment vertical="center" shrinkToFit="1"/>
    </xf>
    <xf numFmtId="0" fontId="15" fillId="0" borderId="9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1" fillId="0" borderId="7" xfId="0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0" fontId="20" fillId="0" borderId="0" xfId="0" applyFont="1" applyBorder="1" applyAlignment="1">
      <alignment vertical="center" shrinkToFit="1"/>
    </xf>
    <xf numFmtId="0" fontId="20" fillId="0" borderId="7" xfId="0" applyFont="1" applyBorder="1" applyAlignment="1">
      <alignment vertical="center" shrinkToFit="1"/>
    </xf>
    <xf numFmtId="0" fontId="22" fillId="0" borderId="0" xfId="0" applyFont="1" applyBorder="1" applyAlignment="1">
      <alignment horizontal="center" vertical="center"/>
    </xf>
    <xf numFmtId="58" fontId="24" fillId="0" borderId="0" xfId="0" applyNumberFormat="1" applyFont="1" applyBorder="1" applyAlignment="1">
      <alignment horizontal="center" vertical="center"/>
    </xf>
    <xf numFmtId="58" fontId="24" fillId="0" borderId="7" xfId="0" applyNumberFormat="1" applyFont="1" applyBorder="1" applyAlignment="1">
      <alignment horizontal="center" vertical="center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58" fontId="21" fillId="0" borderId="6" xfId="0" applyNumberFormat="1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 shrinkToFit="1"/>
    </xf>
    <xf numFmtId="0" fontId="21" fillId="0" borderId="24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left" vertical="center"/>
    </xf>
    <xf numFmtId="58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right" vertical="center"/>
    </xf>
    <xf numFmtId="0" fontId="21" fillId="0" borderId="12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 shrinkToFit="1"/>
    </xf>
    <xf numFmtId="0" fontId="21" fillId="0" borderId="14" xfId="0" applyFont="1" applyBorder="1" applyAlignment="1">
      <alignment horizontal="center" vertical="center" shrinkToFit="1"/>
    </xf>
    <xf numFmtId="0" fontId="21" fillId="0" borderId="23" xfId="0" applyFont="1" applyBorder="1" applyAlignment="1">
      <alignment horizontal="center" vertical="center" shrinkToFit="1"/>
    </xf>
    <xf numFmtId="0" fontId="21" fillId="0" borderId="8" xfId="0" applyFont="1" applyBorder="1" applyAlignment="1">
      <alignment horizontal="center" vertical="center" shrinkToFit="1"/>
    </xf>
    <xf numFmtId="0" fontId="15" fillId="4" borderId="15" xfId="0" applyFont="1" applyFill="1" applyBorder="1" applyAlignment="1">
      <alignment horizontal="center" vertical="center" shrinkToFit="1"/>
    </xf>
    <xf numFmtId="0" fontId="15" fillId="4" borderId="21" xfId="0" applyFont="1" applyFill="1" applyBorder="1" applyAlignment="1">
      <alignment horizontal="center" vertical="center" shrinkToFit="1"/>
    </xf>
    <xf numFmtId="0" fontId="26" fillId="4" borderId="22" xfId="0" applyFont="1" applyFill="1" applyBorder="1" applyAlignment="1">
      <alignment horizontal="center" vertical="center" shrinkToFit="1"/>
    </xf>
    <xf numFmtId="0" fontId="26" fillId="4" borderId="16" xfId="0" applyFont="1" applyFill="1" applyBorder="1" applyAlignment="1">
      <alignment horizontal="center" vertical="center" shrinkToFit="1"/>
    </xf>
    <xf numFmtId="0" fontId="26" fillId="4" borderId="17" xfId="0" applyFont="1" applyFill="1" applyBorder="1" applyAlignment="1">
      <alignment horizontal="center" vertical="center" shrinkToFit="1"/>
    </xf>
    <xf numFmtId="0" fontId="21" fillId="4" borderId="15" xfId="0" applyFont="1" applyFill="1" applyBorder="1" applyAlignment="1">
      <alignment horizontal="center" vertical="center" shrinkToFit="1"/>
    </xf>
    <xf numFmtId="0" fontId="21" fillId="4" borderId="21" xfId="0" applyFont="1" applyFill="1" applyBorder="1" applyAlignment="1">
      <alignment horizontal="center" vertical="center" shrinkToFit="1"/>
    </xf>
    <xf numFmtId="0" fontId="21" fillId="0" borderId="1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 shrinkToFit="1"/>
    </xf>
    <xf numFmtId="0" fontId="21" fillId="0" borderId="3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176" fontId="21" fillId="0" borderId="0" xfId="0" applyNumberFormat="1" applyFont="1" applyBorder="1" applyAlignment="1">
      <alignment horizontal="left" vertical="center"/>
    </xf>
    <xf numFmtId="58" fontId="24" fillId="4" borderId="11" xfId="0" applyNumberFormat="1" applyFont="1" applyFill="1" applyBorder="1" applyAlignment="1">
      <alignment horizontal="center" vertical="center"/>
    </xf>
    <xf numFmtId="58" fontId="24" fillId="4" borderId="4" xfId="0" applyNumberFormat="1" applyFont="1" applyFill="1" applyBorder="1" applyAlignment="1">
      <alignment horizontal="center" vertical="center"/>
    </xf>
    <xf numFmtId="58" fontId="24" fillId="4" borderId="5" xfId="0" applyNumberFormat="1" applyFont="1" applyFill="1" applyBorder="1" applyAlignment="1">
      <alignment horizontal="center" vertical="center"/>
    </xf>
    <xf numFmtId="58" fontId="24" fillId="4" borderId="6" xfId="0" applyNumberFormat="1" applyFont="1" applyFill="1" applyBorder="1" applyAlignment="1">
      <alignment horizontal="center" vertical="center"/>
    </xf>
    <xf numFmtId="58" fontId="24" fillId="4" borderId="7" xfId="0" applyNumberFormat="1" applyFont="1" applyFill="1" applyBorder="1" applyAlignment="1">
      <alignment horizontal="center" vertical="center"/>
    </xf>
    <xf numFmtId="58" fontId="24" fillId="4" borderId="8" xfId="0" applyNumberFormat="1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20" fillId="0" borderId="0" xfId="0" applyFont="1" applyAlignment="1">
      <alignment horizontal="distributed"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11" borderId="12" xfId="0" applyFont="1" applyFill="1" applyBorder="1" applyAlignment="1">
      <alignment horizontal="center" vertical="center"/>
    </xf>
    <xf numFmtId="0" fontId="21" fillId="11" borderId="13" xfId="0" applyFont="1" applyFill="1" applyBorder="1" applyAlignment="1">
      <alignment horizontal="center" vertical="center"/>
    </xf>
    <xf numFmtId="0" fontId="21" fillId="11" borderId="14" xfId="0" applyFont="1" applyFill="1" applyBorder="1" applyAlignment="1">
      <alignment horizontal="center" vertical="center"/>
    </xf>
    <xf numFmtId="58" fontId="21" fillId="11" borderId="19" xfId="0" applyNumberFormat="1" applyFont="1" applyFill="1" applyBorder="1" applyAlignment="1">
      <alignment horizontal="center" vertical="center" shrinkToFit="1"/>
    </xf>
    <xf numFmtId="58" fontId="21" fillId="11" borderId="2" xfId="0" applyNumberFormat="1" applyFont="1" applyFill="1" applyBorder="1" applyAlignment="1">
      <alignment horizontal="center" vertical="center" shrinkToFit="1"/>
    </xf>
    <xf numFmtId="58" fontId="21" fillId="11" borderId="20" xfId="0" applyNumberFormat="1" applyFont="1" applyFill="1" applyBorder="1" applyAlignment="1">
      <alignment horizontal="center" vertical="center" shrinkToFi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4" fillId="9" borderId="18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49" fontId="22" fillId="0" borderId="2" xfId="0" applyNumberFormat="1" applyFont="1" applyBorder="1" applyAlignment="1">
      <alignment horizontal="left" vertical="center"/>
    </xf>
    <xf numFmtId="0" fontId="22" fillId="0" borderId="2" xfId="0" applyNumberFormat="1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21" fillId="0" borderId="4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2" fillId="0" borderId="2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distributed" vertical="center"/>
    </xf>
    <xf numFmtId="0" fontId="21" fillId="0" borderId="2" xfId="0" applyFont="1" applyBorder="1" applyAlignment="1">
      <alignment vertical="center" shrinkToFit="1"/>
    </xf>
    <xf numFmtId="0" fontId="22" fillId="0" borderId="11" xfId="0" applyFont="1" applyBorder="1" applyAlignment="1">
      <alignment horizontal="center" vertical="center" shrinkToFit="1"/>
    </xf>
    <xf numFmtId="0" fontId="22" fillId="0" borderId="4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 shrinkToFit="1"/>
    </xf>
    <xf numFmtId="0" fontId="22" fillId="0" borderId="6" xfId="0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center" vertical="center" shrinkToFit="1"/>
    </xf>
    <xf numFmtId="0" fontId="22" fillId="0" borderId="8" xfId="0" applyFont="1" applyBorder="1" applyAlignment="1">
      <alignment horizontal="center" vertical="center" shrinkToFit="1"/>
    </xf>
    <xf numFmtId="0" fontId="19" fillId="0" borderId="0" xfId="0" applyFont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20" fillId="0" borderId="0" xfId="0" applyFont="1" applyBorder="1" applyAlignment="1">
      <alignment horizontal="distributed" vertical="center" shrinkToFit="1"/>
    </xf>
    <xf numFmtId="0" fontId="20" fillId="0" borderId="7" xfId="0" applyFont="1" applyBorder="1" applyAlignment="1">
      <alignment horizontal="distributed" vertical="center" shrinkToFit="1"/>
    </xf>
    <xf numFmtId="0" fontId="27" fillId="0" borderId="2" xfId="0" applyFont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1" fillId="10" borderId="12" xfId="0" applyFont="1" applyFill="1" applyBorder="1" applyAlignment="1">
      <alignment horizontal="center" vertical="center"/>
    </xf>
    <xf numFmtId="0" fontId="21" fillId="10" borderId="13" xfId="0" applyFont="1" applyFill="1" applyBorder="1" applyAlignment="1">
      <alignment horizontal="center" vertical="center"/>
    </xf>
    <xf numFmtId="0" fontId="21" fillId="10" borderId="14" xfId="0" applyFont="1" applyFill="1" applyBorder="1" applyAlignment="1">
      <alignment horizontal="center" vertical="center"/>
    </xf>
    <xf numFmtId="58" fontId="21" fillId="10" borderId="19" xfId="0" applyNumberFormat="1" applyFont="1" applyFill="1" applyBorder="1" applyAlignment="1">
      <alignment horizontal="center" vertical="center" shrinkToFit="1"/>
    </xf>
    <xf numFmtId="58" fontId="21" fillId="10" borderId="2" xfId="0" applyNumberFormat="1" applyFont="1" applyFill="1" applyBorder="1" applyAlignment="1">
      <alignment horizontal="center" vertical="center" shrinkToFit="1"/>
    </xf>
    <xf numFmtId="58" fontId="21" fillId="10" borderId="20" xfId="0" applyNumberFormat="1" applyFont="1" applyFill="1" applyBorder="1" applyAlignment="1">
      <alignment horizontal="center" vertical="center" shrinkToFit="1"/>
    </xf>
    <xf numFmtId="58" fontId="21" fillId="0" borderId="7" xfId="0" applyNumberFormat="1" applyFont="1" applyBorder="1" applyAlignment="1">
      <alignment horizontal="center" vertical="center" shrinkToFit="1"/>
    </xf>
    <xf numFmtId="58" fontId="21" fillId="0" borderId="24" xfId="0" applyNumberFormat="1" applyFont="1" applyBorder="1" applyAlignment="1">
      <alignment horizontal="center" vertical="center" shrinkToFit="1"/>
    </xf>
    <xf numFmtId="0" fontId="24" fillId="4" borderId="22" xfId="0" applyFont="1" applyFill="1" applyBorder="1" applyAlignment="1">
      <alignment horizontal="center" vertical="center"/>
    </xf>
    <xf numFmtId="0" fontId="24" fillId="4" borderId="16" xfId="0" applyFont="1" applyFill="1" applyBorder="1" applyAlignment="1">
      <alignment horizontal="center" vertical="center"/>
    </xf>
    <xf numFmtId="0" fontId="24" fillId="4" borderId="17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1" fillId="0" borderId="0" xfId="0" applyFont="1" applyBorder="1" applyAlignment="1">
      <alignment horizontal="left" vertical="top"/>
    </xf>
    <xf numFmtId="0" fontId="21" fillId="0" borderId="10" xfId="0" applyFont="1" applyBorder="1" applyAlignment="1">
      <alignment horizontal="left" vertical="top"/>
    </xf>
    <xf numFmtId="0" fontId="15" fillId="0" borderId="0" xfId="0" applyFont="1" applyAlignment="1">
      <alignment horizontal="right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53975</xdr:colOff>
      <xdr:row>26</xdr:row>
      <xdr:rowOff>139700</xdr:rowOff>
    </xdr:from>
    <xdr:to>
      <xdr:col>48</xdr:col>
      <xdr:colOff>101600</xdr:colOff>
      <xdr:row>27</xdr:row>
      <xdr:rowOff>28575</xdr:rowOff>
    </xdr:to>
    <xdr:sp macro="" textlink="">
      <xdr:nvSpPr>
        <xdr:cNvPr id="4" name="角丸四角形 1"/>
        <xdr:cNvSpPr>
          <a:spLocks noChangeArrowheads="1"/>
        </xdr:cNvSpPr>
      </xdr:nvSpPr>
      <xdr:spPr bwMode="auto">
        <a:xfrm>
          <a:off x="9197975" y="7454900"/>
          <a:ext cx="657225" cy="257175"/>
        </a:xfrm>
        <a:prstGeom prst="roundRect">
          <a:avLst>
            <a:gd name="adj" fmla="val 16667"/>
          </a:avLst>
        </a:prstGeom>
        <a:noFill/>
        <a:ln w="1905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177800</xdr:colOff>
      <xdr:row>12</xdr:row>
      <xdr:rowOff>12700</xdr:rowOff>
    </xdr:from>
    <xdr:to>
      <xdr:col>28</xdr:col>
      <xdr:colOff>38100</xdr:colOff>
      <xdr:row>14</xdr:row>
      <xdr:rowOff>0</xdr:rowOff>
    </xdr:to>
    <xdr:sp macro="" textlink="">
      <xdr:nvSpPr>
        <xdr:cNvPr id="2" name="角丸四角形 1"/>
        <xdr:cNvSpPr/>
      </xdr:nvSpPr>
      <xdr:spPr>
        <a:xfrm>
          <a:off x="2209800" y="2679700"/>
          <a:ext cx="3517900" cy="469900"/>
        </a:xfrm>
        <a:prstGeom prst="round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46</xdr:col>
      <xdr:colOff>165100</xdr:colOff>
      <xdr:row>30</xdr:row>
      <xdr:rowOff>304800</xdr:rowOff>
    </xdr:from>
    <xdr:to>
      <xdr:col>49</xdr:col>
      <xdr:colOff>177800</xdr:colOff>
      <xdr:row>30</xdr:row>
      <xdr:rowOff>317500</xdr:rowOff>
    </xdr:to>
    <xdr:cxnSp macro="">
      <xdr:nvCxnSpPr>
        <xdr:cNvPr id="5" name="直線コネクタ 4"/>
        <xdr:cNvCxnSpPr/>
      </xdr:nvCxnSpPr>
      <xdr:spPr>
        <a:xfrm flipV="1">
          <a:off x="9512300" y="8839200"/>
          <a:ext cx="622300" cy="1270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  <sheetName val="使用　溝辺中VBA版ﾃﾞ-ﾀﾎﾞｯｸｽ"/>
      <sheetName val="20.育児休業手当金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</row>
        <row r="4">
          <cell r="C4" t="str">
            <v>Microsoft Excel2010-97/03 &amp; IME/ATOK</v>
          </cell>
          <cell r="G4" t="str">
            <v>愛称：つーるﾎﾞｯｸｽ　Ver18 Win7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42706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F8" t="str">
            <v>所長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T15" t="str">
            <v>和田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C20" t="str">
            <v xml:space="preserve"> 19500</v>
          </cell>
          <cell r="AD20" t="str">
            <v>車15分14.3㎞=　10,200</v>
          </cell>
          <cell r="AE20" t="str">
            <v>借家/57000･　27000</v>
          </cell>
          <cell r="AF20">
            <v>570703</v>
          </cell>
          <cell r="AG20">
            <v>42736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  <cell r="BD20" t="str">
            <v>優子/無職</v>
          </cell>
          <cell r="BE20" t="str">
            <v>渡瀬優子</v>
          </cell>
          <cell r="BF20" t="str">
            <v>ﾜﾀｾ　ﾕｳｺ</v>
          </cell>
          <cell r="BG20">
            <v>30251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L26" t="str">
            <v>臨時職員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81"/>
      <c r="B1" s="82"/>
      <c r="C1" s="82"/>
      <c r="D1" s="82"/>
      <c r="E1" s="83"/>
      <c r="F1" s="79"/>
      <c r="G1" s="80"/>
      <c r="H1" s="84"/>
      <c r="I1" s="85"/>
      <c r="J1" s="8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87" t="str">
        <f>[1]基本ﾃﾞｰﾀ!$B$2</f>
        <v>☆ 学校事務統括システムⅡ XP～WIN7純正規版☆</v>
      </c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71" t="str">
        <f>[1]基本ﾃﾞｰﾀ!$C3</f>
        <v>Produce ： K.Saito/sub Produce M.Yamanokuchi　2002-2012 Saito Prodeuction</v>
      </c>
      <c r="E6" s="71"/>
      <c r="F6" s="71"/>
      <c r="G6" s="71"/>
      <c r="H6" s="71"/>
      <c r="I6" s="71"/>
      <c r="J6" s="88" t="s">
        <v>0</v>
      </c>
      <c r="K6" s="88"/>
      <c r="L6" s="88"/>
      <c r="M6" s="88"/>
      <c r="N6" s="88"/>
      <c r="O6" s="88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71" t="str">
        <f>[1]基本ﾃﾞｰﾀ!$C4</f>
        <v>Microsoft Excel2010-97/03 &amp; IME/ATOK</v>
      </c>
      <c r="E7" s="71"/>
      <c r="F7" s="71"/>
      <c r="G7" s="71"/>
      <c r="H7" s="71"/>
      <c r="I7" s="71"/>
      <c r="J7" s="72" t="str">
        <f>[1]基本ﾃﾞｰﾀ!$G4</f>
        <v>愛称：つーるﾎﾞｯｸｽ　Ver18 Win7</v>
      </c>
      <c r="K7" s="72"/>
      <c r="L7" s="72"/>
      <c r="M7" s="72"/>
      <c r="N7" s="72"/>
      <c r="O7" s="72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71" t="str">
        <f>[1]基本ﾃﾞｰﾀ!$C5</f>
        <v>つーるﾎﾞｯｸｽ　VBA MACRO　Ver9.10　Vol5.30　XP/Win7共通版</v>
      </c>
      <c r="E8" s="71"/>
      <c r="F8" s="71"/>
      <c r="G8" s="71"/>
      <c r="H8" s="71"/>
      <c r="I8" s="71"/>
      <c r="J8" s="72" t="str">
        <f>[1]基本ﾃﾞｰﾀ!$G5</f>
        <v>OA研究委員会管理</v>
      </c>
      <c r="K8" s="72"/>
      <c r="L8" s="72"/>
      <c r="M8" s="72"/>
      <c r="N8" s="72"/>
      <c r="O8" s="72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[1]基本ﾃﾞｰﾀ!$D6</f>
        <v>霧島市教育委員会</v>
      </c>
      <c r="F9" s="9" t="str">
        <f>[1]基本ﾃﾞｰﾀ!$E6</f>
        <v>高田肥文</v>
      </c>
      <c r="G9" s="4"/>
      <c r="H9" s="4"/>
      <c r="I9" s="4"/>
      <c r="J9" s="89">
        <f>[1]基本ﾃﾞｰﾀ!$J5</f>
        <v>42706</v>
      </c>
      <c r="K9" s="90"/>
      <c r="L9" s="90"/>
      <c r="M9" s="90"/>
      <c r="N9" s="90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76" t="s">
        <v>2</v>
      </c>
      <c r="E10" s="76"/>
      <c r="F10" s="76"/>
      <c r="G10" s="76"/>
      <c r="H10" s="6"/>
      <c r="I10" s="69" t="str">
        <f>[1]基本ﾃﾞｰﾀ!$F7</f>
        <v>姶良・伊佐教育事務所</v>
      </c>
      <c r="J10" s="70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74" t="str">
        <f>[1]基本ﾃﾞｰﾀ!$D8</f>
        <v>霧島市立溝辺中学校</v>
      </c>
      <c r="G11" s="75"/>
      <c r="H11" s="75"/>
      <c r="I11" s="67" t="str">
        <f>[1]基本ﾃﾞｰﾀ!$F8</f>
        <v>所長</v>
      </c>
      <c r="J11" s="68"/>
      <c r="K11" s="68" t="str">
        <f>[1]基本ﾃﾞｰﾀ!$H8</f>
        <v>岩越　悟志</v>
      </c>
      <c r="L11" s="68"/>
      <c r="M11" s="68"/>
      <c r="N11" s="73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74" t="str">
        <f>[1]基本ﾃﾞｰﾀ!$D9</f>
        <v>溝辺中学校</v>
      </c>
      <c r="G12" s="75"/>
      <c r="H12" s="75"/>
      <c r="I12" s="12" t="str">
        <f>[1]基本ﾃﾞｰﾀ!$J7</f>
        <v>〒899-5212</v>
      </c>
      <c r="J12" s="13" t="str">
        <f>[1]基本ﾃﾞｰﾀ!$K7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74" t="str">
        <f>[1]基本ﾃﾞｰﾀ!$D10</f>
        <v>溝辺</v>
      </c>
      <c r="G13" s="75"/>
      <c r="H13" s="75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74" t="str">
        <f>[1]基本ﾃﾞｰﾀ!$D11</f>
        <v>霧島市溝辺町有川166</v>
      </c>
      <c r="G14" s="75"/>
      <c r="H14" s="75"/>
      <c r="I14" s="69" t="str">
        <f>[1]基本ﾃﾞｰﾀ!$F6</f>
        <v>鹿児島県 教育委員会</v>
      </c>
      <c r="J14" s="70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75" t="str">
        <f>[1]基本ﾃﾞｰﾀ!$D12</f>
        <v>米森　孝代</v>
      </c>
      <c r="G15" s="75"/>
      <c r="H15" s="75"/>
      <c r="I15" s="15" t="str">
        <f>[1]基本ﾃﾞｰﾀ!$J6</f>
        <v>〒890-8577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74" t="str">
        <f>[1]基本ﾃﾞｰﾀ!$D13</f>
        <v>28</v>
      </c>
      <c r="G16" s="75"/>
      <c r="H16" s="75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74" t="str">
        <f>[1]基本ﾃﾞｰﾀ!$D14</f>
        <v>01</v>
      </c>
      <c r="G17" s="75"/>
      <c r="H17" s="75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74" t="str">
        <f>[1]基本ﾃﾞｰﾀ!$D15</f>
        <v>10</v>
      </c>
      <c r="G18" s="75"/>
      <c r="H18" s="75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74" t="str">
        <f>[1]基本ﾃﾞｰﾀ!$D16</f>
        <v>03</v>
      </c>
      <c r="G19" s="75"/>
      <c r="H19" s="75"/>
      <c r="I19" s="69" t="str">
        <f>[1]基本ﾃﾞｰﾀ!$F$31</f>
        <v>公立学校共済組合　鹿児島支部</v>
      </c>
      <c r="J19" s="70"/>
      <c r="K19" s="10"/>
      <c r="L19" s="10" t="str">
        <f>[1]基本ﾃﾞｰﾀ!$J$31</f>
        <v>〒890-8577</v>
      </c>
      <c r="M19" s="77" t="str">
        <f>[1]基本ﾃﾞｰﾀ!$K$31</f>
        <v>鹿児島市鴨池新町10-1</v>
      </c>
      <c r="N19" s="78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74" t="str">
        <f>[1]基本ﾃﾞｰﾀ!$D17</f>
        <v>01</v>
      </c>
      <c r="G20" s="75"/>
      <c r="H20" s="75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74" t="str">
        <f>[1]基本ﾃﾞｰﾀ!$D18</f>
        <v>09</v>
      </c>
      <c r="G21" s="75"/>
      <c r="H21" s="75"/>
      <c r="I21" s="67" t="str">
        <f>[1]基本ﾃﾞｰﾀ!$F$33</f>
        <v>鹿児島県教育庁  内</v>
      </c>
      <c r="J21" s="68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64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74" t="str">
        <f>[1]基本ﾃﾞｰﾀ!$D19</f>
        <v>02</v>
      </c>
      <c r="G22" s="75"/>
      <c r="H22" s="75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65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74" t="str">
        <f>[1]基本ﾃﾞｰﾀ!$D20</f>
        <v>440710</v>
      </c>
      <c r="G23" s="75"/>
      <c r="H23" s="75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65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74" t="str">
        <f>[1]基本ﾃﾞｰﾀ!$D21</f>
        <v>899-6401</v>
      </c>
      <c r="G24" s="75"/>
      <c r="H24" s="75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66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74" t="str">
        <f>[1]基本ﾃﾞｰﾀ!$D22</f>
        <v>0995-59-2006</v>
      </c>
      <c r="G25" s="75"/>
      <c r="H25" s="75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74" t="str">
        <f>[1]基本ﾃﾞｰﾀ!$D23</f>
        <v>0995-59-3783</v>
      </c>
      <c r="G26" s="75"/>
      <c r="H26" s="75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74" t="str">
        <f>[1]基本ﾃﾞｰﾀ!$D24</f>
        <v>事務主幹</v>
      </c>
      <c r="G27" s="75"/>
      <c r="H27" s="75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74" t="str">
        <f>[1]基本ﾃﾞｰﾀ!$D25</f>
        <v>齋藤　勝範</v>
      </c>
      <c r="G28" s="75"/>
      <c r="H28" s="75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74">
        <f>[1]基本ﾃﾞｰﾀ!$D26</f>
        <v>0</v>
      </c>
      <c r="G29" s="75"/>
      <c r="H29" s="75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74">
        <f>[1]基本ﾃﾞｰﾀ!$D27</f>
        <v>0</v>
      </c>
      <c r="G30" s="75"/>
      <c r="H30" s="75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F13:H13"/>
    <mergeCell ref="M19:N19"/>
    <mergeCell ref="F1:G1"/>
    <mergeCell ref="A1:E1"/>
    <mergeCell ref="H1:J1"/>
    <mergeCell ref="D5:O5"/>
    <mergeCell ref="J6:O6"/>
    <mergeCell ref="D6:I6"/>
    <mergeCell ref="I21:J21"/>
    <mergeCell ref="I19:J19"/>
    <mergeCell ref="D7:I7"/>
    <mergeCell ref="D8:I8"/>
    <mergeCell ref="J7:O7"/>
    <mergeCell ref="K11:N11"/>
    <mergeCell ref="F16:H16"/>
    <mergeCell ref="F15:H15"/>
    <mergeCell ref="F11:H11"/>
    <mergeCell ref="F12:H12"/>
    <mergeCell ref="I11:J11"/>
    <mergeCell ref="F14:H14"/>
    <mergeCell ref="I14:J14"/>
    <mergeCell ref="D10:G10"/>
    <mergeCell ref="J8:O8"/>
    <mergeCell ref="I10:J10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C1:EJ153"/>
  <sheetViews>
    <sheetView tabSelected="1" zoomScale="75" zoomScaleNormal="75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E45" sqref="E45:AR45"/>
    </sheetView>
  </sheetViews>
  <sheetFormatPr defaultColWidth="2.625" defaultRowHeight="13.5"/>
  <sheetData>
    <row r="1" spans="3:140" s="19" customFormat="1" ht="9" customHeight="1">
      <c r="C1" s="18">
        <v>1</v>
      </c>
      <c r="BM1"/>
      <c r="BN1"/>
      <c r="BO1"/>
      <c r="BS1" s="21"/>
      <c r="EJ1" s="20"/>
    </row>
    <row r="2" spans="3:140" s="19" customFormat="1" ht="9" customHeight="1">
      <c r="C2" s="18">
        <v>2</v>
      </c>
      <c r="BM2"/>
      <c r="BN2"/>
      <c r="BO2"/>
      <c r="BS2" s="21"/>
      <c r="EJ2" s="20"/>
    </row>
    <row r="3" spans="3:140" s="19" customFormat="1" ht="9" customHeight="1">
      <c r="C3" s="18">
        <v>3</v>
      </c>
      <c r="BM3"/>
      <c r="BN3"/>
      <c r="BO3"/>
      <c r="BS3" s="21"/>
      <c r="EJ3" s="20"/>
    </row>
    <row r="4" spans="3:140" s="19" customFormat="1" ht="9" customHeight="1">
      <c r="C4" s="18">
        <v>4</v>
      </c>
      <c r="BM4"/>
      <c r="BN4"/>
      <c r="BO4"/>
      <c r="BS4" s="21"/>
      <c r="EJ4" s="20"/>
    </row>
    <row r="5" spans="3:140" s="19" customFormat="1" ht="9" customHeight="1">
      <c r="C5" s="18">
        <v>5</v>
      </c>
      <c r="BS5" s="21"/>
      <c r="EJ5" s="20"/>
    </row>
    <row r="6" spans="3:140" s="19" customFormat="1" ht="9" customHeight="1">
      <c r="C6" s="18">
        <v>6</v>
      </c>
      <c r="BS6" s="21"/>
      <c r="EJ6" s="20"/>
    </row>
    <row r="7" spans="3:140" s="19" customFormat="1" ht="14.25" thickBot="1">
      <c r="C7" s="18">
        <v>7</v>
      </c>
      <c r="BS7" s="21"/>
      <c r="EJ7" s="20"/>
    </row>
    <row r="8" spans="3:140" s="19" customFormat="1" ht="17.25" customHeight="1">
      <c r="C8" s="18">
        <v>8</v>
      </c>
      <c r="D8" s="159" t="s">
        <v>70</v>
      </c>
      <c r="E8" s="159"/>
      <c r="G8" s="160" t="str">
        <f>IF($D9="","",(VLOOKUP($D9,[1]職員ﾃﾞｰﾀ!$B$6:$BG$106,7)))</f>
        <v xml:space="preserve">薩摩　隼人 </v>
      </c>
      <c r="H8" s="161"/>
      <c r="I8" s="161"/>
      <c r="J8" s="161"/>
      <c r="K8" s="161"/>
      <c r="L8" s="161"/>
      <c r="M8" s="162"/>
      <c r="O8" s="153" t="s">
        <v>22</v>
      </c>
      <c r="P8" s="154"/>
      <c r="Q8" s="154"/>
      <c r="R8" s="154"/>
      <c r="S8" s="155"/>
      <c r="U8" s="184" t="s">
        <v>64</v>
      </c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6"/>
      <c r="AL8" s="116">
        <v>42478</v>
      </c>
      <c r="AM8" s="117"/>
      <c r="AN8" s="117"/>
      <c r="AO8" s="117"/>
      <c r="AP8" s="117"/>
      <c r="AQ8" s="117"/>
      <c r="AR8" s="117"/>
      <c r="AS8" s="117"/>
      <c r="AT8" s="118"/>
      <c r="EJ8" s="20"/>
    </row>
    <row r="9" spans="3:140" s="19" customFormat="1" ht="17.25" customHeight="1" thickBot="1">
      <c r="C9" s="18">
        <v>9</v>
      </c>
      <c r="D9" s="122">
        <v>50</v>
      </c>
      <c r="E9" s="122"/>
      <c r="G9" s="123">
        <f>IF($D9="","",(VLOOKUP($D9,[1]職員ﾃﾞｰﾀ!$B$6:$BG$106,12)))</f>
        <v>123456</v>
      </c>
      <c r="H9" s="124"/>
      <c r="I9" s="124"/>
      <c r="J9" s="124"/>
      <c r="K9" s="125"/>
      <c r="O9" s="156">
        <f>IF($D9="","",(VLOOKUP($D9,[1]職員ﾃﾞｰﾀ!$B$6:$BG$106,31)))</f>
        <v>450601</v>
      </c>
      <c r="P9" s="157"/>
      <c r="Q9" s="157"/>
      <c r="R9" s="157"/>
      <c r="S9" s="158"/>
      <c r="U9" s="187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9"/>
      <c r="AL9" s="119"/>
      <c r="AM9" s="120"/>
      <c r="AN9" s="120"/>
      <c r="AO9" s="120"/>
      <c r="AP9" s="120"/>
      <c r="AQ9" s="120"/>
      <c r="AR9" s="120"/>
      <c r="AS9" s="120"/>
      <c r="AT9" s="121"/>
      <c r="EJ9" s="20"/>
    </row>
    <row r="10" spans="3:140" s="19" customFormat="1" ht="9" customHeight="1">
      <c r="C10" s="18">
        <v>10</v>
      </c>
      <c r="BS10" s="21"/>
      <c r="EJ10" s="20"/>
    </row>
    <row r="11" spans="3:140" s="19" customFormat="1" ht="13.5" customHeight="1">
      <c r="C11" s="18"/>
      <c r="D11" s="22"/>
      <c r="E11" s="22"/>
      <c r="F11" s="22"/>
      <c r="G11" s="22"/>
      <c r="H11" s="22"/>
      <c r="I11" s="22"/>
      <c r="J11" s="22"/>
      <c r="K11" s="22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2"/>
      <c r="AK11" s="62"/>
      <c r="AL11" s="62"/>
      <c r="AM11" s="63"/>
      <c r="AN11" s="63"/>
      <c r="AO11" s="63"/>
      <c r="AP11" s="63"/>
      <c r="AQ11" s="63"/>
      <c r="AR11" s="63"/>
      <c r="BS11" s="21"/>
      <c r="EJ11" s="20"/>
    </row>
    <row r="12" spans="3:140" s="19" customFormat="1">
      <c r="C12" s="18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7"/>
      <c r="AM12" s="128" t="s">
        <v>24</v>
      </c>
      <c r="AN12" s="129"/>
      <c r="AO12" s="129"/>
      <c r="AP12" s="129"/>
      <c r="AQ12" s="129"/>
      <c r="AR12" s="130"/>
      <c r="EJ12" s="20"/>
    </row>
    <row r="13" spans="3:140" s="19" customFormat="1" ht="18.75" customHeight="1">
      <c r="C13" s="23"/>
      <c r="E13" s="24"/>
      <c r="L13" s="131" t="s">
        <v>71</v>
      </c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90" t="s">
        <v>53</v>
      </c>
      <c r="AD13" s="190"/>
      <c r="AE13" s="190"/>
      <c r="AF13" s="190"/>
      <c r="AG13" s="190"/>
      <c r="AH13" s="190"/>
      <c r="AI13" s="190"/>
      <c r="AJ13" s="190"/>
      <c r="AK13" s="190"/>
      <c r="AL13" s="25"/>
      <c r="AM13" s="132" t="s">
        <v>25</v>
      </c>
      <c r="AN13" s="133"/>
      <c r="AO13" s="133"/>
      <c r="AP13" s="133"/>
      <c r="AQ13" s="133"/>
      <c r="AR13" s="134"/>
      <c r="EJ13" s="20"/>
    </row>
    <row r="14" spans="3:140" s="19" customFormat="1" ht="18.75" customHeight="1">
      <c r="C14" s="18"/>
      <c r="D14" s="24"/>
      <c r="E14" s="24"/>
      <c r="F14" s="26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90"/>
      <c r="AD14" s="190"/>
      <c r="AE14" s="190"/>
      <c r="AF14" s="190"/>
      <c r="AG14" s="190"/>
      <c r="AH14" s="190"/>
      <c r="AI14" s="190"/>
      <c r="AJ14" s="190"/>
      <c r="AK14" s="190"/>
      <c r="AL14" s="27"/>
      <c r="AM14" s="135"/>
      <c r="AN14" s="136"/>
      <c r="AO14" s="136"/>
      <c r="AP14" s="136"/>
      <c r="AQ14" s="136"/>
      <c r="AR14" s="137"/>
      <c r="EJ14" s="20"/>
    </row>
    <row r="15" spans="3:140" s="19" customFormat="1" ht="18.75" customHeight="1">
      <c r="C15" s="18"/>
      <c r="D15" s="24"/>
      <c r="E15" s="28"/>
      <c r="H15" s="59"/>
      <c r="I15" s="59"/>
      <c r="J15" s="59"/>
      <c r="K15" s="59"/>
      <c r="L15" s="192" t="s">
        <v>72</v>
      </c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0"/>
      <c r="AD15" s="190"/>
      <c r="AE15" s="190"/>
      <c r="AF15" s="190"/>
      <c r="AG15" s="190"/>
      <c r="AH15" s="190"/>
      <c r="AI15" s="190"/>
      <c r="AJ15" s="190"/>
      <c r="AK15" s="190"/>
      <c r="AL15" s="27"/>
      <c r="AM15" s="135"/>
      <c r="AN15" s="136"/>
      <c r="AO15" s="136"/>
      <c r="AP15" s="136"/>
      <c r="AQ15" s="136"/>
      <c r="AR15" s="137"/>
      <c r="BS15" s="21"/>
      <c r="EJ15" s="20"/>
    </row>
    <row r="16" spans="3:140" s="19" customFormat="1" ht="18.75" customHeight="1">
      <c r="C16" s="18"/>
      <c r="D16" s="24"/>
      <c r="E16" s="29"/>
      <c r="F16" s="30"/>
      <c r="G16" s="60"/>
      <c r="H16" s="60"/>
      <c r="I16" s="60"/>
      <c r="J16" s="60"/>
      <c r="K16" s="60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1"/>
      <c r="AD16" s="191"/>
      <c r="AE16" s="191"/>
      <c r="AF16" s="191"/>
      <c r="AG16" s="191"/>
      <c r="AH16" s="191"/>
      <c r="AI16" s="191"/>
      <c r="AJ16" s="191"/>
      <c r="AK16" s="191"/>
      <c r="AL16" s="31"/>
      <c r="AM16" s="138"/>
      <c r="AN16" s="139"/>
      <c r="AO16" s="139"/>
      <c r="AP16" s="139"/>
      <c r="AQ16" s="139"/>
      <c r="AR16" s="140"/>
      <c r="BS16" s="21"/>
      <c r="EJ16" s="20"/>
    </row>
    <row r="17" spans="3:140" s="19" customFormat="1" ht="28.5" customHeight="1">
      <c r="C17" s="18"/>
      <c r="D17" s="32"/>
      <c r="E17" s="141" t="s">
        <v>65</v>
      </c>
      <c r="F17" s="166"/>
      <c r="G17" s="166"/>
      <c r="H17" s="166"/>
      <c r="I17" s="166"/>
      <c r="J17" s="167"/>
      <c r="K17" s="33"/>
      <c r="L17" s="182" t="s">
        <v>55</v>
      </c>
      <c r="M17" s="182"/>
      <c r="N17" s="182"/>
      <c r="O17" s="182"/>
      <c r="P17" s="38"/>
      <c r="Q17" s="33"/>
      <c r="R17" s="173" t="str">
        <f>G8</f>
        <v xml:space="preserve">薩摩　隼人 </v>
      </c>
      <c r="S17" s="173"/>
      <c r="T17" s="173"/>
      <c r="U17" s="173"/>
      <c r="V17" s="173"/>
      <c r="W17" s="173"/>
      <c r="X17" s="173"/>
      <c r="Y17" s="173"/>
      <c r="Z17" s="173"/>
      <c r="AA17" s="174"/>
      <c r="AB17" s="142" t="s">
        <v>26</v>
      </c>
      <c r="AC17" s="175"/>
      <c r="AD17" s="175"/>
      <c r="AE17" s="175"/>
      <c r="AF17" s="176"/>
      <c r="AG17" s="34"/>
      <c r="AH17" s="179" t="s">
        <v>50</v>
      </c>
      <c r="AI17" s="179"/>
      <c r="AJ17" s="179"/>
      <c r="AK17" s="179"/>
      <c r="AL17" s="179"/>
      <c r="AM17" s="179"/>
      <c r="AN17" s="179"/>
      <c r="AO17" s="179"/>
      <c r="AP17" s="179"/>
      <c r="AQ17" s="179"/>
      <c r="AR17" s="180"/>
      <c r="BS17" s="21"/>
      <c r="EJ17" s="20"/>
    </row>
    <row r="18" spans="3:140" s="19" customFormat="1" ht="28.5" customHeight="1" thickBot="1">
      <c r="C18" s="18"/>
      <c r="D18" s="32"/>
      <c r="E18" s="168"/>
      <c r="F18" s="169"/>
      <c r="G18" s="169"/>
      <c r="H18" s="169"/>
      <c r="I18" s="169"/>
      <c r="J18" s="170"/>
      <c r="K18" s="33"/>
      <c r="L18" s="183" t="s">
        <v>56</v>
      </c>
      <c r="M18" s="183"/>
      <c r="N18" s="183"/>
      <c r="O18" s="183"/>
      <c r="P18" s="38"/>
      <c r="Q18" s="110" t="s">
        <v>54</v>
      </c>
      <c r="R18" s="111"/>
      <c r="S18" s="181" t="str">
        <f>MID(O9,1,2)</f>
        <v>45</v>
      </c>
      <c r="T18" s="181"/>
      <c r="U18" s="35" t="s">
        <v>27</v>
      </c>
      <c r="V18" s="181" t="str">
        <f>MID(O9,3,2)</f>
        <v>06</v>
      </c>
      <c r="W18" s="181"/>
      <c r="X18" s="35" t="s">
        <v>28</v>
      </c>
      <c r="Y18" s="181" t="str">
        <f>MID(O9,5,2)</f>
        <v>01</v>
      </c>
      <c r="Z18" s="181"/>
      <c r="AA18" s="36" t="s">
        <v>29</v>
      </c>
      <c r="AB18" s="177"/>
      <c r="AC18" s="177"/>
      <c r="AD18" s="177"/>
      <c r="AE18" s="177"/>
      <c r="AF18" s="178"/>
      <c r="AG18" s="37"/>
      <c r="AH18" s="163" t="s">
        <v>30</v>
      </c>
      <c r="AI18" s="163"/>
      <c r="AJ18" s="164">
        <f>G9</f>
        <v>123456</v>
      </c>
      <c r="AK18" s="164"/>
      <c r="AL18" s="164"/>
      <c r="AM18" s="164"/>
      <c r="AN18" s="164"/>
      <c r="AO18" s="164"/>
      <c r="AP18" s="164"/>
      <c r="AQ18" s="163" t="s">
        <v>31</v>
      </c>
      <c r="AR18" s="165"/>
      <c r="BS18" s="21"/>
      <c r="EJ18" s="20"/>
    </row>
    <row r="19" spans="3:140" s="19" customFormat="1" ht="28.5" customHeight="1">
      <c r="C19" s="18"/>
      <c r="D19" s="32"/>
      <c r="E19" s="141" t="s">
        <v>32</v>
      </c>
      <c r="F19" s="166"/>
      <c r="G19" s="166"/>
      <c r="H19" s="166"/>
      <c r="I19" s="166"/>
      <c r="J19" s="167"/>
      <c r="K19" s="33"/>
      <c r="L19" s="182" t="s">
        <v>57</v>
      </c>
      <c r="M19" s="182"/>
      <c r="N19" s="182"/>
      <c r="O19" s="182"/>
      <c r="P19" s="38"/>
      <c r="Q19" s="33"/>
      <c r="R19" s="171" t="str">
        <f>基本ｼｰﾄ!$F$11</f>
        <v>霧島市立溝辺中学校</v>
      </c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38"/>
      <c r="AT19" s="147" t="s">
        <v>33</v>
      </c>
      <c r="AU19" s="148"/>
      <c r="AV19" s="148"/>
      <c r="AW19" s="148"/>
      <c r="AX19" s="148"/>
      <c r="AY19" s="148"/>
      <c r="AZ19" s="149"/>
      <c r="BB19" s="98" t="s">
        <v>59</v>
      </c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100"/>
      <c r="EJ19" s="20"/>
    </row>
    <row r="20" spans="3:140" s="19" customFormat="1" ht="28.5" customHeight="1">
      <c r="C20" s="18"/>
      <c r="D20" s="32"/>
      <c r="E20" s="168"/>
      <c r="F20" s="169"/>
      <c r="G20" s="169"/>
      <c r="H20" s="169"/>
      <c r="I20" s="169"/>
      <c r="J20" s="170"/>
      <c r="K20" s="33"/>
      <c r="L20" s="182" t="s">
        <v>58</v>
      </c>
      <c r="M20" s="182"/>
      <c r="N20" s="182"/>
      <c r="O20" s="182"/>
      <c r="P20" s="38"/>
      <c r="Q20" s="33"/>
      <c r="R20" s="171" t="str">
        <f>基本ｼｰﾄ!$F$14</f>
        <v>霧島市溝辺町有川166</v>
      </c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38"/>
      <c r="AT20" s="150">
        <f>IF($D9="","",(VLOOKUP($D9,[1]職員ﾃﾞｰﾀ!$B$6:$BG$106,37)))</f>
        <v>42516</v>
      </c>
      <c r="AU20" s="151"/>
      <c r="AV20" s="151"/>
      <c r="AW20" s="151"/>
      <c r="AX20" s="151"/>
      <c r="AY20" s="151"/>
      <c r="AZ20" s="152"/>
      <c r="BB20" s="101" t="s">
        <v>23</v>
      </c>
      <c r="BC20" s="102"/>
      <c r="BD20" s="91">
        <f>$AT$20-42</f>
        <v>42474</v>
      </c>
      <c r="BE20" s="92"/>
      <c r="BF20" s="92"/>
      <c r="BG20" s="92"/>
      <c r="BH20" s="92"/>
      <c r="BI20" s="92"/>
      <c r="BJ20" s="93"/>
      <c r="BK20" s="101" t="s">
        <v>36</v>
      </c>
      <c r="BL20" s="92"/>
      <c r="BM20" s="102"/>
      <c r="BN20" s="91">
        <f>$AT$20+56</f>
        <v>42572</v>
      </c>
      <c r="BO20" s="92"/>
      <c r="BP20" s="92"/>
      <c r="BQ20" s="92"/>
      <c r="BR20" s="92"/>
      <c r="BS20" s="92"/>
      <c r="BT20" s="93"/>
      <c r="EJ20" s="20"/>
    </row>
    <row r="21" spans="3:140" s="19" customFormat="1" ht="28.5" customHeight="1" thickBot="1">
      <c r="C21" s="18"/>
      <c r="D21" s="32"/>
      <c r="E21" s="141" t="s">
        <v>35</v>
      </c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3"/>
      <c r="V21" s="110" t="s">
        <v>23</v>
      </c>
      <c r="W21" s="111"/>
      <c r="X21" s="111"/>
      <c r="Y21" s="111"/>
      <c r="Z21" s="111"/>
      <c r="AA21" s="112"/>
      <c r="AB21" s="39"/>
      <c r="AC21" s="113" t="s">
        <v>34</v>
      </c>
      <c r="AD21" s="113"/>
      <c r="AE21" s="113"/>
      <c r="AF21" s="114" t="str">
        <f>MID($BD$21,1,2)</f>
        <v>26</v>
      </c>
      <c r="AG21" s="114"/>
      <c r="AH21" s="113" t="s">
        <v>27</v>
      </c>
      <c r="AI21" s="113"/>
      <c r="AJ21" s="114" t="str">
        <f>MID($BD$21,3,2)</f>
        <v>04</v>
      </c>
      <c r="AK21" s="114"/>
      <c r="AL21" s="113" t="s">
        <v>28</v>
      </c>
      <c r="AM21" s="113"/>
      <c r="AN21" s="114" t="str">
        <f>MID($BD$21,5,2)</f>
        <v>28</v>
      </c>
      <c r="AO21" s="114"/>
      <c r="AP21" s="113" t="s">
        <v>29</v>
      </c>
      <c r="AQ21" s="113"/>
      <c r="AR21" s="38"/>
      <c r="AT21" s="103" t="s">
        <v>37</v>
      </c>
      <c r="AU21" s="104"/>
      <c r="AV21" s="105">
        <v>260609</v>
      </c>
      <c r="AW21" s="106"/>
      <c r="AX21" s="106"/>
      <c r="AY21" s="106"/>
      <c r="AZ21" s="107"/>
      <c r="BB21" s="108" t="s">
        <v>37</v>
      </c>
      <c r="BC21" s="109"/>
      <c r="BD21" s="105">
        <v>260428</v>
      </c>
      <c r="BE21" s="106"/>
      <c r="BF21" s="106"/>
      <c r="BG21" s="106"/>
      <c r="BH21" s="106"/>
      <c r="BI21" s="106"/>
      <c r="BJ21" s="107"/>
      <c r="BK21" s="108" t="s">
        <v>37</v>
      </c>
      <c r="BL21" s="195"/>
      <c r="BM21" s="109"/>
      <c r="BN21" s="105">
        <v>260804</v>
      </c>
      <c r="BO21" s="106"/>
      <c r="BP21" s="106"/>
      <c r="BQ21" s="106"/>
      <c r="BR21" s="106"/>
      <c r="BS21" s="106"/>
      <c r="BT21" s="107"/>
      <c r="EJ21" s="20"/>
    </row>
    <row r="22" spans="3:140" s="19" customFormat="1" ht="28.5" customHeight="1">
      <c r="C22" s="18"/>
      <c r="D22" s="32"/>
      <c r="E22" s="144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6"/>
      <c r="V22" s="110" t="s">
        <v>36</v>
      </c>
      <c r="W22" s="111"/>
      <c r="X22" s="111"/>
      <c r="Y22" s="111"/>
      <c r="Z22" s="111"/>
      <c r="AA22" s="112"/>
      <c r="AB22" s="39"/>
      <c r="AC22" s="113" t="s">
        <v>34</v>
      </c>
      <c r="AD22" s="113"/>
      <c r="AE22" s="113"/>
      <c r="AF22" s="114" t="str">
        <f>MID($BN$21,1,2)</f>
        <v>26</v>
      </c>
      <c r="AG22" s="114"/>
      <c r="AH22" s="113" t="s">
        <v>27</v>
      </c>
      <c r="AI22" s="113"/>
      <c r="AJ22" s="114" t="str">
        <f>MID($BN$21,3,2)</f>
        <v>08</v>
      </c>
      <c r="AK22" s="114"/>
      <c r="AL22" s="113" t="s">
        <v>28</v>
      </c>
      <c r="AM22" s="113"/>
      <c r="AN22" s="114" t="str">
        <f>MID($BN$21,5,2)</f>
        <v>04</v>
      </c>
      <c r="AO22" s="114"/>
      <c r="AP22" s="113" t="s">
        <v>29</v>
      </c>
      <c r="AQ22" s="113"/>
      <c r="AR22" s="38"/>
      <c r="BB22" s="98" t="s">
        <v>60</v>
      </c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100"/>
      <c r="EJ22" s="20"/>
    </row>
    <row r="23" spans="3:140" s="19" customFormat="1" ht="28.5" customHeight="1" thickBot="1">
      <c r="C23" s="18"/>
      <c r="E23" s="141" t="s">
        <v>38</v>
      </c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3"/>
      <c r="V23" s="110" t="s">
        <v>23</v>
      </c>
      <c r="W23" s="111"/>
      <c r="X23" s="111"/>
      <c r="Y23" s="111"/>
      <c r="Z23" s="111"/>
      <c r="AA23" s="112"/>
      <c r="AB23" s="39"/>
      <c r="AC23" s="113" t="s">
        <v>34</v>
      </c>
      <c r="AD23" s="113"/>
      <c r="AE23" s="113"/>
      <c r="AF23" s="194" t="str">
        <f>MID($BD$24,1,2)</f>
        <v>26</v>
      </c>
      <c r="AG23" s="194"/>
      <c r="AH23" s="113" t="s">
        <v>27</v>
      </c>
      <c r="AI23" s="113"/>
      <c r="AJ23" s="194" t="str">
        <f>MID($BD$24,3,2)</f>
        <v>04</v>
      </c>
      <c r="AK23" s="194"/>
      <c r="AL23" s="113" t="s">
        <v>28</v>
      </c>
      <c r="AM23" s="113"/>
      <c r="AN23" s="194" t="str">
        <f>MID($BD$24,5,2)</f>
        <v>23</v>
      </c>
      <c r="AO23" s="194"/>
      <c r="AP23" s="113" t="s">
        <v>29</v>
      </c>
      <c r="AQ23" s="113"/>
      <c r="AR23" s="38"/>
      <c r="BB23" s="101" t="s">
        <v>23</v>
      </c>
      <c r="BC23" s="102"/>
      <c r="BD23" s="91">
        <f>AT25-42</f>
        <v>42460</v>
      </c>
      <c r="BE23" s="92"/>
      <c r="BF23" s="92"/>
      <c r="BG23" s="92"/>
      <c r="BH23" s="92"/>
      <c r="BI23" s="92"/>
      <c r="BJ23" s="93"/>
      <c r="BK23" s="101" t="s">
        <v>36</v>
      </c>
      <c r="BL23" s="92"/>
      <c r="BM23" s="102"/>
      <c r="BN23" s="205">
        <f>AT25+56</f>
        <v>42558</v>
      </c>
      <c r="BO23" s="205"/>
      <c r="BP23" s="205"/>
      <c r="BQ23" s="205"/>
      <c r="BR23" s="205"/>
      <c r="BS23" s="205"/>
      <c r="BT23" s="206"/>
      <c r="EJ23" s="20"/>
    </row>
    <row r="24" spans="3:140" s="19" customFormat="1" ht="28.5" customHeight="1" thickBot="1">
      <c r="C24" s="18"/>
      <c r="E24" s="144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6"/>
      <c r="V24" s="110" t="s">
        <v>36</v>
      </c>
      <c r="W24" s="111"/>
      <c r="X24" s="111"/>
      <c r="Y24" s="111"/>
      <c r="Z24" s="111"/>
      <c r="AA24" s="112"/>
      <c r="AB24" s="39"/>
      <c r="AC24" s="113" t="s">
        <v>34</v>
      </c>
      <c r="AD24" s="113"/>
      <c r="AE24" s="113"/>
      <c r="AF24" s="194" t="str">
        <f>MID($BD$24,1,2)</f>
        <v>26</v>
      </c>
      <c r="AG24" s="194"/>
      <c r="AH24" s="113" t="s">
        <v>27</v>
      </c>
      <c r="AI24" s="113"/>
      <c r="AJ24" s="194" t="str">
        <f>MID($BD$24,3,2)</f>
        <v>04</v>
      </c>
      <c r="AK24" s="194"/>
      <c r="AL24" s="113" t="s">
        <v>28</v>
      </c>
      <c r="AM24" s="113"/>
      <c r="AN24" s="194" t="str">
        <f>MID($BD$24,5,2)</f>
        <v>23</v>
      </c>
      <c r="AO24" s="194"/>
      <c r="AP24" s="113" t="s">
        <v>29</v>
      </c>
      <c r="AQ24" s="113"/>
      <c r="AR24" s="38"/>
      <c r="AT24" s="199" t="s">
        <v>66</v>
      </c>
      <c r="AU24" s="200"/>
      <c r="AV24" s="200"/>
      <c r="AW24" s="200"/>
      <c r="AX24" s="200"/>
      <c r="AY24" s="200"/>
      <c r="AZ24" s="201"/>
      <c r="BB24" s="108" t="s">
        <v>37</v>
      </c>
      <c r="BC24" s="109"/>
      <c r="BD24" s="105">
        <v>260423</v>
      </c>
      <c r="BE24" s="106"/>
      <c r="BF24" s="106"/>
      <c r="BG24" s="106"/>
      <c r="BH24" s="106"/>
      <c r="BI24" s="106"/>
      <c r="BJ24" s="107"/>
      <c r="BK24" s="108" t="s">
        <v>37</v>
      </c>
      <c r="BL24" s="195"/>
      <c r="BM24" s="109"/>
      <c r="BN24" s="105">
        <v>260730</v>
      </c>
      <c r="BO24" s="106"/>
      <c r="BP24" s="106"/>
      <c r="BQ24" s="106"/>
      <c r="BR24" s="106"/>
      <c r="BS24" s="106"/>
      <c r="BT24" s="107"/>
      <c r="EJ24" s="20"/>
    </row>
    <row r="25" spans="3:140" s="19" customFormat="1" ht="28.5" customHeight="1">
      <c r="C25" s="18"/>
      <c r="E25" s="196" t="s">
        <v>33</v>
      </c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8"/>
      <c r="AB25" s="39"/>
      <c r="AC25" s="113" t="s">
        <v>34</v>
      </c>
      <c r="AD25" s="113"/>
      <c r="AE25" s="113"/>
      <c r="AF25" s="113" t="str">
        <f>MID($AV$21,1,2)</f>
        <v>26</v>
      </c>
      <c r="AG25" s="113"/>
      <c r="AH25" s="113" t="s">
        <v>27</v>
      </c>
      <c r="AI25" s="113"/>
      <c r="AJ25" s="113" t="str">
        <f>MID($AV$21,3,2)</f>
        <v>06</v>
      </c>
      <c r="AK25" s="113"/>
      <c r="AL25" s="113" t="s">
        <v>28</v>
      </c>
      <c r="AM25" s="113"/>
      <c r="AN25" s="113" t="str">
        <f>MID($AV$21,5,2)</f>
        <v>09</v>
      </c>
      <c r="AO25" s="113"/>
      <c r="AP25" s="113" t="s">
        <v>29</v>
      </c>
      <c r="AQ25" s="113"/>
      <c r="AR25" s="38"/>
      <c r="AT25" s="202">
        <f>IF($D$9="","",(VLOOKUP($D$9,[1]職員ﾃﾞｰﾀ!$B$6:$BG$106,38)))</f>
        <v>42502</v>
      </c>
      <c r="AU25" s="203"/>
      <c r="AV25" s="203"/>
      <c r="AW25" s="203"/>
      <c r="AX25" s="203"/>
      <c r="AY25" s="203"/>
      <c r="AZ25" s="204"/>
      <c r="BS25" s="21"/>
      <c r="EJ25" s="20"/>
    </row>
    <row r="26" spans="3:140" s="19" customFormat="1" ht="28.5" customHeight="1" thickBot="1">
      <c r="C26" s="18"/>
      <c r="E26" s="196" t="s">
        <v>39</v>
      </c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197"/>
      <c r="Q26" s="197"/>
      <c r="R26" s="197"/>
      <c r="S26" s="197"/>
      <c r="T26" s="197"/>
      <c r="U26" s="197"/>
      <c r="V26" s="197"/>
      <c r="W26" s="197"/>
      <c r="X26" s="197"/>
      <c r="Y26" s="197"/>
      <c r="Z26" s="197"/>
      <c r="AA26" s="198"/>
      <c r="AB26" s="39"/>
      <c r="AC26" s="113" t="s">
        <v>34</v>
      </c>
      <c r="AD26" s="113"/>
      <c r="AE26" s="113"/>
      <c r="AF26" s="113" t="str">
        <f>MID($AV$26,1,2)</f>
        <v>26</v>
      </c>
      <c r="AG26" s="113"/>
      <c r="AH26" s="113" t="s">
        <v>27</v>
      </c>
      <c r="AI26" s="113"/>
      <c r="AJ26" s="113" t="str">
        <f>MID($AV$26,3,2)</f>
        <v>06</v>
      </c>
      <c r="AK26" s="113"/>
      <c r="AL26" s="113" t="s">
        <v>28</v>
      </c>
      <c r="AM26" s="113"/>
      <c r="AN26" s="113" t="str">
        <f>MID($AV$26,5,2)</f>
        <v>04</v>
      </c>
      <c r="AO26" s="113"/>
      <c r="AP26" s="113" t="s">
        <v>29</v>
      </c>
      <c r="AQ26" s="113"/>
      <c r="AR26" s="38"/>
      <c r="AT26" s="210" t="s">
        <v>37</v>
      </c>
      <c r="AU26" s="211"/>
      <c r="AV26" s="207">
        <v>260604</v>
      </c>
      <c r="AW26" s="208"/>
      <c r="AX26" s="208"/>
      <c r="AY26" s="208"/>
      <c r="AZ26" s="209"/>
      <c r="BS26" s="21"/>
      <c r="EJ26" s="20"/>
    </row>
    <row r="27" spans="3:140" s="19" customFormat="1" ht="28.5" customHeight="1">
      <c r="C27" s="18"/>
      <c r="E27" s="196" t="s">
        <v>40</v>
      </c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  <c r="AA27" s="198"/>
      <c r="AB27" s="39"/>
      <c r="AC27" s="113" t="s">
        <v>41</v>
      </c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38"/>
      <c r="BS27" s="21"/>
      <c r="EJ27" s="20"/>
    </row>
    <row r="28" spans="3:140" s="19" customFormat="1" ht="15" customHeight="1">
      <c r="C28" s="18"/>
      <c r="E28" s="40"/>
      <c r="F28" s="41"/>
      <c r="G28" s="41"/>
      <c r="H28" s="41"/>
      <c r="I28" s="41"/>
      <c r="J28" s="41"/>
      <c r="K28" s="42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4"/>
      <c r="BS28" s="21"/>
      <c r="EJ28" s="20"/>
    </row>
    <row r="29" spans="3:140" s="19" customFormat="1" ht="25.5" customHeight="1">
      <c r="C29" s="18"/>
      <c r="E29" s="45"/>
      <c r="F29" s="96" t="s">
        <v>61</v>
      </c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214"/>
      <c r="BS29" s="21"/>
      <c r="EJ29" s="20"/>
    </row>
    <row r="30" spans="3:140" s="19" customFormat="1" ht="25.5" customHeight="1">
      <c r="C30" s="18"/>
      <c r="E30" s="45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214"/>
      <c r="BS30" s="21"/>
      <c r="EJ30" s="20"/>
    </row>
    <row r="31" spans="3:140" s="19" customFormat="1" ht="25.5" customHeight="1">
      <c r="C31" s="18"/>
      <c r="E31" s="45"/>
      <c r="F31" s="217" t="s">
        <v>73</v>
      </c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8"/>
      <c r="AT31" s="46"/>
      <c r="BB31" s="46"/>
      <c r="BS31" s="21"/>
      <c r="EJ31" s="20"/>
    </row>
    <row r="32" spans="3:140" s="19" customFormat="1" ht="25.5" customHeight="1">
      <c r="C32" s="18"/>
      <c r="E32" s="45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47"/>
      <c r="BS32" s="21"/>
      <c r="EJ32" s="20"/>
    </row>
    <row r="33" spans="3:140" s="19" customFormat="1" ht="25.5" customHeight="1">
      <c r="C33" s="18"/>
      <c r="E33" s="45"/>
      <c r="F33" s="48"/>
      <c r="G33" s="115" t="str">
        <f>基本ｼｰﾄ!$I$19&amp;"長　殿"</f>
        <v>公立学校共済組合　鹿児島支部長　殿</v>
      </c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50"/>
      <c r="BS33" s="21"/>
      <c r="EJ33" s="20"/>
    </row>
    <row r="34" spans="3:140" s="19" customFormat="1" ht="25.5" customHeight="1">
      <c r="C34" s="18"/>
      <c r="E34" s="45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1"/>
      <c r="X34" s="51"/>
      <c r="Y34" s="51"/>
      <c r="Z34" s="94" t="s">
        <v>51</v>
      </c>
      <c r="AA34" s="94"/>
      <c r="AB34" s="51"/>
      <c r="AD34" s="96" t="str">
        <f>IF($D$9="","",(VLOOKUP($D$9,[1]職員ﾃﾞｰﾀ!$B$6:$BG$106,13)))</f>
        <v>899-0101</v>
      </c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46"/>
      <c r="AQ34" s="46"/>
      <c r="AR34" s="50"/>
      <c r="BS34" s="21"/>
      <c r="EJ34" s="20"/>
    </row>
    <row r="35" spans="3:140" s="19" customFormat="1" ht="25.5" customHeight="1">
      <c r="C35" s="18"/>
      <c r="E35" s="45"/>
      <c r="F35" s="48"/>
      <c r="G35" s="48"/>
      <c r="H35" s="48"/>
      <c r="I35" s="95">
        <f>AL8</f>
        <v>42478</v>
      </c>
      <c r="J35" s="95"/>
      <c r="K35" s="95"/>
      <c r="L35" s="95"/>
      <c r="M35" s="95"/>
      <c r="N35" s="95"/>
      <c r="O35" s="95"/>
      <c r="P35" s="95"/>
      <c r="Q35" s="95"/>
      <c r="R35" s="95"/>
      <c r="S35" s="46"/>
      <c r="T35" s="97" t="s">
        <v>42</v>
      </c>
      <c r="U35" s="97"/>
      <c r="V35" s="97"/>
      <c r="W35" s="97"/>
      <c r="X35" s="97"/>
      <c r="Z35" s="96" t="s">
        <v>43</v>
      </c>
      <c r="AA35" s="96"/>
      <c r="AB35" s="96"/>
      <c r="AC35" s="96"/>
      <c r="AD35" s="96" t="str">
        <f>IF($D$9="","",(VLOOKUP($D$9,[1]職員ﾃﾞｰﾀ!$B$6:$BG$106,9)))&amp;IF($D9="","",(VLOOKUP($D9,[1]職員ﾃﾞｰﾀ!$B$6:$BG$106,10)))</f>
        <v>鹿児島市天文館1丁目　2-3</v>
      </c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50"/>
      <c r="BS35" s="21"/>
      <c r="EJ35" s="20"/>
    </row>
    <row r="36" spans="3:140" s="19" customFormat="1" ht="8.25" customHeight="1">
      <c r="C36" s="18"/>
      <c r="E36" s="45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97"/>
      <c r="U36" s="97"/>
      <c r="V36" s="97"/>
      <c r="W36" s="97"/>
      <c r="X36" s="97"/>
      <c r="Y36" s="46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0"/>
      <c r="BS36" s="21"/>
      <c r="EJ36" s="20"/>
    </row>
    <row r="37" spans="3:140" s="19" customFormat="1" ht="25.5" customHeight="1">
      <c r="C37" s="18"/>
      <c r="E37" s="45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97"/>
      <c r="U37" s="97"/>
      <c r="V37" s="97"/>
      <c r="W37" s="97"/>
      <c r="X37" s="97"/>
      <c r="Y37" s="46"/>
      <c r="Z37" s="96" t="s">
        <v>44</v>
      </c>
      <c r="AA37" s="96"/>
      <c r="AB37" s="96"/>
      <c r="AC37" s="96"/>
      <c r="AD37" s="96" t="str">
        <f>$G$8</f>
        <v xml:space="preserve">薩摩　隼人 </v>
      </c>
      <c r="AE37" s="96"/>
      <c r="AF37" s="96"/>
      <c r="AG37" s="96"/>
      <c r="AH37" s="96"/>
      <c r="AI37" s="96"/>
      <c r="AJ37" s="96"/>
      <c r="AK37" s="96"/>
      <c r="AL37" s="96"/>
      <c r="AM37" s="215" t="s">
        <v>52</v>
      </c>
      <c r="AN37" s="215"/>
      <c r="AO37" s="51"/>
      <c r="AP37" s="51"/>
      <c r="AQ37" s="51"/>
      <c r="AR37" s="50"/>
      <c r="BS37" s="21"/>
      <c r="EJ37" s="20"/>
    </row>
    <row r="38" spans="3:140" s="19" customFormat="1" ht="25.5" customHeight="1">
      <c r="C38" s="18"/>
      <c r="E38" s="37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3"/>
      <c r="BS38" s="21"/>
      <c r="EJ38" s="20"/>
    </row>
    <row r="39" spans="3:140" s="19" customFormat="1" ht="25.5" customHeight="1">
      <c r="C39" s="18"/>
      <c r="E39" s="45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5"/>
      <c r="BS39" s="21"/>
      <c r="EJ39" s="20"/>
    </row>
    <row r="40" spans="3:140" s="19" customFormat="1" ht="25.5" customHeight="1">
      <c r="C40" s="18"/>
      <c r="E40" s="45"/>
      <c r="F40" s="96" t="s">
        <v>45</v>
      </c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56"/>
      <c r="BS40" s="21"/>
      <c r="EJ40" s="20"/>
    </row>
    <row r="41" spans="3:140" s="19" customFormat="1" ht="25.5" customHeight="1">
      <c r="C41" s="18"/>
      <c r="E41" s="45"/>
      <c r="F41" s="49"/>
      <c r="G41" s="49"/>
      <c r="H41" s="49"/>
      <c r="I41" s="95">
        <f>I35</f>
        <v>42478</v>
      </c>
      <c r="J41" s="95"/>
      <c r="K41" s="95"/>
      <c r="L41" s="95"/>
      <c r="M41" s="95"/>
      <c r="N41" s="95"/>
      <c r="O41" s="95"/>
      <c r="P41" s="95"/>
      <c r="Q41" s="95"/>
      <c r="R41" s="95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56"/>
      <c r="BS41" s="21"/>
      <c r="EJ41" s="20"/>
    </row>
    <row r="42" spans="3:140" s="19" customFormat="1" ht="25.5" customHeight="1">
      <c r="C42" s="18"/>
      <c r="E42" s="45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97" t="s">
        <v>46</v>
      </c>
      <c r="U42" s="97"/>
      <c r="V42" s="97"/>
      <c r="W42" s="97"/>
      <c r="X42" s="97"/>
      <c r="Z42" s="96" t="s">
        <v>67</v>
      </c>
      <c r="AA42" s="96"/>
      <c r="AB42" s="96"/>
      <c r="AC42" s="96"/>
      <c r="AD42" s="96" t="s">
        <v>47</v>
      </c>
      <c r="AE42" s="96"/>
      <c r="AF42" s="96"/>
      <c r="AG42" s="96"/>
      <c r="AH42" s="96"/>
      <c r="AI42" s="96"/>
      <c r="AJ42" s="96"/>
      <c r="AK42" s="96"/>
      <c r="AL42" s="96"/>
      <c r="AM42" s="49"/>
      <c r="AN42" s="49"/>
      <c r="AO42" s="49"/>
      <c r="AP42" s="49"/>
      <c r="AQ42" s="49"/>
      <c r="AR42" s="56"/>
      <c r="BS42" s="21"/>
      <c r="EJ42" s="20"/>
    </row>
    <row r="43" spans="3:140" s="19" customFormat="1" ht="25.5" customHeight="1">
      <c r="C43" s="18"/>
      <c r="E43" s="45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97"/>
      <c r="U43" s="97"/>
      <c r="V43" s="97"/>
      <c r="W43" s="97"/>
      <c r="X43" s="97"/>
      <c r="Z43" s="96" t="s">
        <v>68</v>
      </c>
      <c r="AA43" s="96"/>
      <c r="AB43" s="96"/>
      <c r="AC43" s="96"/>
      <c r="AD43" s="96" t="str">
        <f>基本ｼｰﾄ!F15</f>
        <v>米森　孝代</v>
      </c>
      <c r="AE43" s="96"/>
      <c r="AF43" s="96"/>
      <c r="AG43" s="96"/>
      <c r="AH43" s="96"/>
      <c r="AI43" s="96"/>
      <c r="AJ43" s="96"/>
      <c r="AK43" s="96"/>
      <c r="AL43" s="214"/>
      <c r="AM43" s="110" t="s">
        <v>48</v>
      </c>
      <c r="AN43" s="112"/>
      <c r="AO43" s="49"/>
      <c r="AP43" s="49"/>
      <c r="AQ43" s="49"/>
      <c r="AR43" s="56"/>
      <c r="BS43" s="21"/>
      <c r="EJ43" s="20"/>
    </row>
    <row r="44" spans="3:140" s="19" customFormat="1" ht="25.5" customHeight="1">
      <c r="C44" s="18"/>
      <c r="E44" s="3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8"/>
      <c r="BS44" s="21"/>
      <c r="EJ44" s="20"/>
    </row>
    <row r="45" spans="3:140" s="19" customFormat="1" ht="20.25" customHeight="1">
      <c r="C45" s="18"/>
      <c r="E45" s="212" t="s">
        <v>49</v>
      </c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BS45" s="21"/>
      <c r="EJ45" s="20"/>
    </row>
    <row r="46" spans="3:140" s="19" customFormat="1" ht="20.25" customHeight="1">
      <c r="C46" s="18"/>
      <c r="E46" s="216" t="s">
        <v>74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BS46" s="21"/>
      <c r="EJ46" s="20"/>
    </row>
    <row r="47" spans="3:140" s="19" customFormat="1" ht="20.25" customHeight="1">
      <c r="C47" s="18"/>
      <c r="F47" s="216" t="s">
        <v>62</v>
      </c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BS47" s="21"/>
      <c r="EJ47" s="20"/>
    </row>
    <row r="48" spans="3:140" s="19" customFormat="1" ht="20.25" customHeight="1">
      <c r="C48" s="18"/>
      <c r="F48" s="216" t="s">
        <v>63</v>
      </c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BS48" s="21"/>
      <c r="EJ48" s="20"/>
    </row>
    <row r="49" spans="3:140" s="19" customFormat="1" ht="20.25" customHeight="1">
      <c r="C49" s="18"/>
      <c r="BS49" s="21"/>
      <c r="EJ49" s="20"/>
    </row>
    <row r="50" spans="3:140" s="19" customFormat="1">
      <c r="C50" s="18"/>
      <c r="AC50" s="219" t="s">
        <v>75</v>
      </c>
      <c r="AD50" s="219"/>
      <c r="AE50" s="219"/>
      <c r="AF50" s="219"/>
      <c r="AG50" s="219"/>
      <c r="AH50" s="219"/>
      <c r="AI50" s="219"/>
      <c r="AJ50" s="219"/>
      <c r="AK50" s="213" t="s">
        <v>69</v>
      </c>
      <c r="AL50" s="213"/>
      <c r="AM50" s="213"/>
      <c r="AN50" s="213"/>
      <c r="AO50" s="213"/>
      <c r="AP50" s="213"/>
      <c r="AQ50" s="213"/>
      <c r="AR50" s="213"/>
      <c r="BS50" s="21"/>
      <c r="EJ50" s="20"/>
    </row>
    <row r="51" spans="3:140"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21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</row>
    <row r="52" spans="3:140">
      <c r="BN52" s="19"/>
    </row>
    <row r="53" spans="3:140">
      <c r="BN53" s="19"/>
    </row>
    <row r="54" spans="3:140">
      <c r="BN54" s="19"/>
    </row>
    <row r="55" spans="3:140">
      <c r="BN55" s="19"/>
    </row>
    <row r="56" spans="3:140">
      <c r="BN56" s="19"/>
    </row>
    <row r="57" spans="3:140">
      <c r="BN57" s="19"/>
    </row>
    <row r="58" spans="3:140">
      <c r="BN58" s="19"/>
    </row>
    <row r="59" spans="3:140">
      <c r="BN59" s="19"/>
    </row>
    <row r="60" spans="3:140">
      <c r="BN60" s="19"/>
    </row>
    <row r="61" spans="3:140">
      <c r="BN61" s="19"/>
    </row>
    <row r="62" spans="3:140">
      <c r="BN62" s="19"/>
    </row>
    <row r="63" spans="3:140">
      <c r="BN63" s="19"/>
    </row>
    <row r="64" spans="3:140">
      <c r="BN64" s="19"/>
    </row>
    <row r="65" spans="66:66">
      <c r="BN65" s="19"/>
    </row>
    <row r="66" spans="66:66">
      <c r="BN66" s="19"/>
    </row>
    <row r="67" spans="66:66">
      <c r="BN67" s="19"/>
    </row>
    <row r="68" spans="66:66">
      <c r="BN68" s="19"/>
    </row>
    <row r="69" spans="66:66">
      <c r="BN69" s="19"/>
    </row>
    <row r="70" spans="66:66">
      <c r="BN70" s="19"/>
    </row>
    <row r="71" spans="66:66">
      <c r="BN71" s="19"/>
    </row>
    <row r="72" spans="66:66">
      <c r="BN72" s="19"/>
    </row>
    <row r="73" spans="66:66">
      <c r="BN73" s="19"/>
    </row>
    <row r="74" spans="66:66">
      <c r="BN74" s="19"/>
    </row>
    <row r="75" spans="66:66">
      <c r="BN75" s="19"/>
    </row>
    <row r="76" spans="66:66">
      <c r="BN76" s="19"/>
    </row>
    <row r="77" spans="66:66">
      <c r="BN77" s="19"/>
    </row>
    <row r="78" spans="66:66">
      <c r="BN78" s="19"/>
    </row>
    <row r="79" spans="66:66">
      <c r="BN79" s="19"/>
    </row>
    <row r="80" spans="66:66">
      <c r="BN80" s="19"/>
    </row>
    <row r="81" spans="66:66">
      <c r="BN81" s="19"/>
    </row>
    <row r="82" spans="66:66">
      <c r="BN82" s="19"/>
    </row>
    <row r="83" spans="66:66">
      <c r="BN83" s="19"/>
    </row>
    <row r="84" spans="66:66">
      <c r="BN84" s="19"/>
    </row>
    <row r="85" spans="66:66">
      <c r="BN85" s="19"/>
    </row>
    <row r="86" spans="66:66">
      <c r="BN86" s="19"/>
    </row>
    <row r="87" spans="66:66">
      <c r="BN87" s="19"/>
    </row>
    <row r="88" spans="66:66">
      <c r="BN88" s="19"/>
    </row>
    <row r="89" spans="66:66">
      <c r="BN89" s="19"/>
    </row>
    <row r="90" spans="66:66">
      <c r="BN90" s="19"/>
    </row>
    <row r="91" spans="66:66">
      <c r="BN91" s="19"/>
    </row>
    <row r="92" spans="66:66">
      <c r="BN92" s="19"/>
    </row>
    <row r="93" spans="66:66">
      <c r="BN93" s="19"/>
    </row>
    <row r="94" spans="66:66">
      <c r="BN94" s="19"/>
    </row>
    <row r="95" spans="66:66">
      <c r="BN95" s="19"/>
    </row>
    <row r="96" spans="66:66">
      <c r="BN96" s="19"/>
    </row>
    <row r="97" spans="66:66">
      <c r="BN97" s="19"/>
    </row>
    <row r="98" spans="66:66">
      <c r="BN98" s="19"/>
    </row>
    <row r="99" spans="66:66">
      <c r="BN99" s="19"/>
    </row>
    <row r="100" spans="66:66">
      <c r="BN100" s="19"/>
    </row>
    <row r="101" spans="66:66">
      <c r="BN101" s="19"/>
    </row>
    <row r="102" spans="66:66">
      <c r="BN102" s="19"/>
    </row>
    <row r="103" spans="66:66">
      <c r="BN103" s="19"/>
    </row>
    <row r="104" spans="66:66">
      <c r="BN104" s="19"/>
    </row>
    <row r="105" spans="66:66">
      <c r="BN105" s="19"/>
    </row>
    <row r="106" spans="66:66">
      <c r="BN106" s="19"/>
    </row>
    <row r="107" spans="66:66">
      <c r="BN107" s="19"/>
    </row>
    <row r="108" spans="66:66">
      <c r="BN108" s="19"/>
    </row>
    <row r="109" spans="66:66">
      <c r="BN109" s="19"/>
    </row>
    <row r="110" spans="66:66">
      <c r="BN110" s="19"/>
    </row>
    <row r="111" spans="66:66">
      <c r="BN111" s="19"/>
    </row>
    <row r="112" spans="66:66">
      <c r="BN112" s="19"/>
    </row>
    <row r="113" spans="66:66">
      <c r="BN113" s="19"/>
    </row>
    <row r="114" spans="66:66">
      <c r="BN114" s="19"/>
    </row>
    <row r="115" spans="66:66">
      <c r="BN115" s="19"/>
    </row>
    <row r="116" spans="66:66">
      <c r="BN116" s="19"/>
    </row>
    <row r="117" spans="66:66">
      <c r="BN117" s="19"/>
    </row>
    <row r="118" spans="66:66">
      <c r="BN118" s="19"/>
    </row>
    <row r="119" spans="66:66">
      <c r="BN119" s="19"/>
    </row>
    <row r="120" spans="66:66">
      <c r="BN120" s="19"/>
    </row>
    <row r="121" spans="66:66">
      <c r="BN121" s="19"/>
    </row>
    <row r="122" spans="66:66">
      <c r="BN122" s="19"/>
    </row>
    <row r="123" spans="66:66">
      <c r="BN123" s="19"/>
    </row>
    <row r="124" spans="66:66">
      <c r="BN124" s="19"/>
    </row>
    <row r="125" spans="66:66">
      <c r="BN125" s="19"/>
    </row>
    <row r="126" spans="66:66">
      <c r="BN126" s="19"/>
    </row>
    <row r="127" spans="66:66">
      <c r="BN127" s="19"/>
    </row>
    <row r="128" spans="66:66">
      <c r="BN128" s="19"/>
    </row>
    <row r="129" spans="66:66">
      <c r="BN129" s="19"/>
    </row>
    <row r="130" spans="66:66">
      <c r="BN130" s="19"/>
    </row>
    <row r="131" spans="66:66">
      <c r="BN131" s="19"/>
    </row>
    <row r="132" spans="66:66">
      <c r="BN132" s="19"/>
    </row>
    <row r="133" spans="66:66">
      <c r="BN133" s="19"/>
    </row>
    <row r="134" spans="66:66">
      <c r="BN134" s="19"/>
    </row>
    <row r="135" spans="66:66">
      <c r="BN135" s="19"/>
    </row>
    <row r="136" spans="66:66">
      <c r="BN136" s="19"/>
    </row>
    <row r="137" spans="66:66">
      <c r="BN137" s="19"/>
    </row>
    <row r="138" spans="66:66">
      <c r="BN138" s="19"/>
    </row>
    <row r="139" spans="66:66">
      <c r="BN139" s="19"/>
    </row>
    <row r="140" spans="66:66">
      <c r="BN140" s="19"/>
    </row>
    <row r="141" spans="66:66">
      <c r="BN141" s="19"/>
    </row>
    <row r="142" spans="66:66">
      <c r="BN142" s="19"/>
    </row>
    <row r="143" spans="66:66">
      <c r="BN143" s="19"/>
    </row>
    <row r="144" spans="66:66">
      <c r="BN144" s="19"/>
    </row>
    <row r="145" spans="66:66">
      <c r="BN145" s="19"/>
    </row>
    <row r="146" spans="66:66">
      <c r="BN146" s="19"/>
    </row>
    <row r="147" spans="66:66">
      <c r="BN147" s="19"/>
    </row>
    <row r="148" spans="66:66">
      <c r="BN148" s="19"/>
    </row>
    <row r="149" spans="66:66">
      <c r="BN149" s="19"/>
    </row>
    <row r="150" spans="66:66">
      <c r="BN150" s="19"/>
    </row>
    <row r="151" spans="66:66">
      <c r="BN151" s="19"/>
    </row>
    <row r="152" spans="66:66">
      <c r="BN152" s="19"/>
    </row>
    <row r="153" spans="66:66">
      <c r="BN153" s="19"/>
    </row>
  </sheetData>
  <mergeCells count="136">
    <mergeCell ref="F31:AR31"/>
    <mergeCell ref="E27:AA27"/>
    <mergeCell ref="AP26:AQ26"/>
    <mergeCell ref="AC27:AQ27"/>
    <mergeCell ref="F29:AR30"/>
    <mergeCell ref="E26:AA26"/>
    <mergeCell ref="AC26:AE26"/>
    <mergeCell ref="AF26:AG26"/>
    <mergeCell ref="AH26:AI26"/>
    <mergeCell ref="AJ26:AK26"/>
    <mergeCell ref="AL26:AM26"/>
    <mergeCell ref="AN26:AO26"/>
    <mergeCell ref="E45:AR45"/>
    <mergeCell ref="AK50:AR50"/>
    <mergeCell ref="Z42:AC42"/>
    <mergeCell ref="AD42:AL42"/>
    <mergeCell ref="Z43:AC43"/>
    <mergeCell ref="AD43:AL43"/>
    <mergeCell ref="AM43:AN43"/>
    <mergeCell ref="AD34:AO34"/>
    <mergeCell ref="Z35:AC35"/>
    <mergeCell ref="AD35:AQ35"/>
    <mergeCell ref="Z37:AC37"/>
    <mergeCell ref="AD37:AL37"/>
    <mergeCell ref="AM37:AN37"/>
    <mergeCell ref="E46:AR46"/>
    <mergeCell ref="F47:AR47"/>
    <mergeCell ref="F48:AR48"/>
    <mergeCell ref="AC50:AJ50"/>
    <mergeCell ref="BN23:BT23"/>
    <mergeCell ref="BK24:BM24"/>
    <mergeCell ref="BN24:BT24"/>
    <mergeCell ref="AL24:AM24"/>
    <mergeCell ref="AN24:AO24"/>
    <mergeCell ref="AP24:AQ24"/>
    <mergeCell ref="AV26:AZ26"/>
    <mergeCell ref="AT26:AU26"/>
    <mergeCell ref="BN21:BT21"/>
    <mergeCell ref="AJ25:AK25"/>
    <mergeCell ref="E23:U24"/>
    <mergeCell ref="AT24:AZ24"/>
    <mergeCell ref="AT25:AZ25"/>
    <mergeCell ref="AJ22:AK22"/>
    <mergeCell ref="AL22:AM22"/>
    <mergeCell ref="AL23:AM23"/>
    <mergeCell ref="AN23:AO23"/>
    <mergeCell ref="AP23:AQ23"/>
    <mergeCell ref="AL25:AM25"/>
    <mergeCell ref="AN25:AO25"/>
    <mergeCell ref="AP25:AQ25"/>
    <mergeCell ref="U8:AK9"/>
    <mergeCell ref="AC13:AK16"/>
    <mergeCell ref="L15:AB16"/>
    <mergeCell ref="BK20:BM20"/>
    <mergeCell ref="V24:AA24"/>
    <mergeCell ref="AC24:AE24"/>
    <mergeCell ref="AF24:AG24"/>
    <mergeCell ref="AH24:AI24"/>
    <mergeCell ref="AJ24:AK24"/>
    <mergeCell ref="V23:AA23"/>
    <mergeCell ref="AC23:AE23"/>
    <mergeCell ref="AF23:AG23"/>
    <mergeCell ref="AH23:AI23"/>
    <mergeCell ref="AJ23:AK23"/>
    <mergeCell ref="BB23:BC23"/>
    <mergeCell ref="BD23:BJ23"/>
    <mergeCell ref="BB24:BC24"/>
    <mergeCell ref="BD24:BJ24"/>
    <mergeCell ref="BK23:BM23"/>
    <mergeCell ref="BK21:BM21"/>
    <mergeCell ref="AH18:AI18"/>
    <mergeCell ref="AJ18:AP18"/>
    <mergeCell ref="AQ18:AR18"/>
    <mergeCell ref="E19:J20"/>
    <mergeCell ref="R19:AQ19"/>
    <mergeCell ref="R20:AQ20"/>
    <mergeCell ref="E17:J18"/>
    <mergeCell ref="R17:AA17"/>
    <mergeCell ref="AB17:AF18"/>
    <mergeCell ref="AH17:AR17"/>
    <mergeCell ref="Q18:R18"/>
    <mergeCell ref="S18:T18"/>
    <mergeCell ref="V18:W18"/>
    <mergeCell ref="Y18:Z18"/>
    <mergeCell ref="L17:O17"/>
    <mergeCell ref="L18:O18"/>
    <mergeCell ref="L19:O19"/>
    <mergeCell ref="L20:O20"/>
    <mergeCell ref="AL8:AT9"/>
    <mergeCell ref="D9:E9"/>
    <mergeCell ref="G9:K9"/>
    <mergeCell ref="E12:AL12"/>
    <mergeCell ref="AM12:AR12"/>
    <mergeCell ref="L13:AB14"/>
    <mergeCell ref="AM13:AR16"/>
    <mergeCell ref="E21:U22"/>
    <mergeCell ref="V21:AA21"/>
    <mergeCell ref="AC21:AE21"/>
    <mergeCell ref="AF21:AG21"/>
    <mergeCell ref="AH21:AI21"/>
    <mergeCell ref="AJ21:AK21"/>
    <mergeCell ref="AT19:AZ19"/>
    <mergeCell ref="AL21:AM21"/>
    <mergeCell ref="AN21:AO21"/>
    <mergeCell ref="AP21:AQ21"/>
    <mergeCell ref="AT20:AZ20"/>
    <mergeCell ref="AN22:AO22"/>
    <mergeCell ref="AP22:AQ22"/>
    <mergeCell ref="O8:S8"/>
    <mergeCell ref="O9:S9"/>
    <mergeCell ref="D8:E8"/>
    <mergeCell ref="G8:M8"/>
    <mergeCell ref="BN20:BT20"/>
    <mergeCell ref="Z34:AA34"/>
    <mergeCell ref="I35:R35"/>
    <mergeCell ref="I41:R41"/>
    <mergeCell ref="F40:AQ40"/>
    <mergeCell ref="T42:X43"/>
    <mergeCell ref="T35:X37"/>
    <mergeCell ref="BB19:BT19"/>
    <mergeCell ref="BB22:BT22"/>
    <mergeCell ref="BB20:BC20"/>
    <mergeCell ref="BD20:BJ20"/>
    <mergeCell ref="AT21:AU21"/>
    <mergeCell ref="AV21:AZ21"/>
    <mergeCell ref="BB21:BC21"/>
    <mergeCell ref="BD21:BJ21"/>
    <mergeCell ref="V22:AA22"/>
    <mergeCell ref="AC22:AE22"/>
    <mergeCell ref="AF22:AG22"/>
    <mergeCell ref="AH22:AI22"/>
    <mergeCell ref="G33:V33"/>
    <mergeCell ref="E25:AA25"/>
    <mergeCell ref="AC25:AE25"/>
    <mergeCell ref="AF25:AG25"/>
    <mergeCell ref="AH25:AI25"/>
  </mergeCells>
  <phoneticPr fontId="13"/>
  <dataValidations count="1">
    <dataValidation type="list" allowBlank="1" showInputMessage="1" showErrorMessage="1" sqref="Q18:R18">
      <formula1>"昭和,平成"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NO56-2</vt:lpstr>
      <vt:lpstr>NO56の2産前後掛金免除申出書</vt:lpstr>
      <vt:lpstr>'NO56-2'!Print_Area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2016-09-16T00:00:38Z</cp:lastPrinted>
  <dcterms:created xsi:type="dcterms:W3CDTF">2010-09-12T22:33:56Z</dcterms:created>
  <dcterms:modified xsi:type="dcterms:W3CDTF">2019-05-30T06:56:28Z</dcterms:modified>
</cp:coreProperties>
</file>