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90" windowWidth="12795" windowHeight="6360" activeTab="1"/>
  </bookViews>
  <sheets>
    <sheet name="基本ｼｰﾄ" sheetId="1" r:id="rId1"/>
    <sheet name="第3号被保険者関係届 表" sheetId="10" r:id="rId2"/>
    <sheet name="裏面" sheetId="11" r:id="rId3"/>
  </sheets>
  <externalReferences>
    <externalReference r:id="rId4"/>
  </externalReferences>
  <definedNames>
    <definedName name="OLE_LINK2" localSheetId="1">'第3号被保険者関係届 表'!$B$119</definedName>
    <definedName name="_xlnm.Print_Area" localSheetId="1">'第3号被保険者関係届 表'!$A$18:$BU$117</definedName>
    <definedName name="転出届書">#REF!</definedName>
  </definedNames>
  <calcPr calcId="152511"/>
</workbook>
</file>

<file path=xl/calcChain.xml><?xml version="1.0" encoding="utf-8"?>
<calcChain xmlns="http://schemas.openxmlformats.org/spreadsheetml/2006/main">
  <c r="R75" i="10" l="1"/>
  <c r="W74" i="10"/>
  <c r="R56" i="10"/>
  <c r="S74" i="10"/>
  <c r="N56" i="10"/>
  <c r="BN67" i="10"/>
  <c r="BL67" i="10"/>
  <c r="BJ67" i="10"/>
  <c r="BH67" i="10"/>
  <c r="BF67" i="10"/>
  <c r="BD67" i="10"/>
  <c r="BB67" i="10"/>
  <c r="AZ67" i="10"/>
  <c r="AX67" i="10"/>
  <c r="AV67" i="10"/>
  <c r="BJ64" i="10"/>
  <c r="BH64" i="10"/>
  <c r="BF64" i="10"/>
  <c r="BD64" i="10"/>
  <c r="BB64" i="10"/>
  <c r="AZ64" i="10"/>
  <c r="AZ46" i="10"/>
  <c r="S68" i="10"/>
  <c r="N70" i="10"/>
  <c r="AB57" i="10"/>
  <c r="BJ46" i="10" l="1"/>
  <c r="BH46" i="10"/>
  <c r="BF46" i="10"/>
  <c r="BD46" i="10"/>
  <c r="BB46" i="10"/>
  <c r="BN49" i="10"/>
  <c r="BL49" i="10"/>
  <c r="BJ49" i="10"/>
  <c r="BH49" i="10"/>
  <c r="BF49" i="10"/>
  <c r="BD49" i="10"/>
  <c r="BB49" i="10"/>
  <c r="AZ49" i="10"/>
  <c r="AX49" i="10"/>
  <c r="AV49" i="10"/>
  <c r="D115" i="10"/>
  <c r="X114" i="10"/>
  <c r="X115" i="10"/>
  <c r="AA45" i="10"/>
  <c r="AA47" i="10"/>
  <c r="M45" i="10"/>
  <c r="M47" i="10"/>
  <c r="X10" i="10"/>
  <c r="AF3" i="10"/>
  <c r="X6" i="10"/>
  <c r="Q10" i="10"/>
  <c r="X5" i="10"/>
  <c r="Q5" i="10"/>
  <c r="X4" i="10"/>
  <c r="Q4" i="10"/>
  <c r="L24" i="1" l="1"/>
  <c r="K24" i="1"/>
  <c r="I24" i="1"/>
  <c r="L23" i="1"/>
  <c r="K23" i="1"/>
  <c r="J23" i="1"/>
  <c r="I23" i="1"/>
  <c r="L22" i="1"/>
  <c r="K22" i="1"/>
  <c r="J22" i="1"/>
  <c r="I22" i="1"/>
  <c r="L21" i="1"/>
  <c r="K21" i="1"/>
  <c r="J21" i="1"/>
  <c r="I21" i="1"/>
  <c r="K20" i="1"/>
  <c r="L19" i="1"/>
  <c r="K19" i="1"/>
  <c r="I19" i="1"/>
  <c r="J15" i="1"/>
  <c r="I15" i="1"/>
  <c r="I14" i="1"/>
  <c r="J12" i="1"/>
  <c r="I12" i="1"/>
  <c r="K11" i="1"/>
  <c r="I11" i="1"/>
  <c r="I10" i="1"/>
  <c r="J8" i="1"/>
  <c r="J7" i="1"/>
  <c r="F30" i="1"/>
  <c r="F29" i="1"/>
  <c r="F28" i="1"/>
  <c r="F27" i="1"/>
  <c r="F26" i="1"/>
  <c r="F25" i="1"/>
  <c r="F24" i="1"/>
  <c r="F23" i="1"/>
  <c r="F22" i="1"/>
  <c r="F21" i="1"/>
  <c r="F20" i="1"/>
  <c r="F19" i="1"/>
  <c r="F18" i="1"/>
  <c r="F17" i="1"/>
  <c r="F16" i="1"/>
  <c r="F15" i="1"/>
  <c r="F14" i="1"/>
  <c r="F13" i="1"/>
  <c r="F12" i="1"/>
  <c r="F11" i="1"/>
  <c r="F9" i="1"/>
  <c r="E9" i="1"/>
  <c r="D8" i="1"/>
  <c r="D7" i="1"/>
  <c r="D6" i="1"/>
  <c r="D5" i="1"/>
  <c r="J9" i="1" l="1"/>
</calcChain>
</file>

<file path=xl/sharedStrings.xml><?xml version="1.0" encoding="utf-8"?>
<sst xmlns="http://schemas.openxmlformats.org/spreadsheetml/2006/main" count="161" uniqueCount="141">
  <si>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</si>
  <si>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</si>
  <si>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</si>
  <si>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</si>
  <si>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</si>
  <si>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</si>
  <si>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</si>
  <si>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</si>
  <si>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</si>
  <si>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</si>
  <si>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</si>
  <si>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</si>
  <si>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</si>
  <si>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</si>
  <si>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</si>
  <si>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</si>
  <si>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</si>
  <si>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</si>
  <si>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</si>
  <si>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</si>
  <si>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</si>
  <si>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</si>
  <si>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コード</t>
    <phoneticPr fontId="5"/>
  </si>
  <si>
    <t>基礎年金番号</t>
    <rPh sb="0" eb="2">
      <t>キソ</t>
    </rPh>
    <rPh sb="2" eb="4">
      <t>ネンキン</t>
    </rPh>
    <rPh sb="4" eb="6">
      <t>バンゴウ</t>
    </rPh>
    <phoneticPr fontId="5"/>
  </si>
  <si>
    <t>1780-123456</t>
    <phoneticPr fontId="5"/>
  </si>
  <si>
    <t>氏名/職員番号</t>
    <rPh sb="0" eb="2">
      <t>シメイ</t>
    </rPh>
    <rPh sb="3" eb="5">
      <t>ショクイン</t>
    </rPh>
    <rPh sb="5" eb="7">
      <t>バンゴウ</t>
    </rPh>
    <phoneticPr fontId="13"/>
  </si>
  <si>
    <t>ﾌﾘｶﾞﾅ/生年月日</t>
    <rPh sb="6" eb="8">
      <t>セイネン</t>
    </rPh>
    <rPh sb="8" eb="10">
      <t>ガッピ</t>
    </rPh>
    <phoneticPr fontId="13"/>
  </si>
  <si>
    <t>電話番号</t>
    <rPh sb="0" eb="2">
      <t>デンワ</t>
    </rPh>
    <rPh sb="2" eb="4">
      <t>バンゴウ</t>
    </rPh>
    <phoneticPr fontId="3"/>
  </si>
  <si>
    <t>所属所名</t>
    <rPh sb="0" eb="2">
      <t>ショゾク</t>
    </rPh>
    <rPh sb="2" eb="3">
      <t>ショ</t>
    </rPh>
    <rPh sb="3" eb="4">
      <t>メイ</t>
    </rPh>
    <phoneticPr fontId="3"/>
  </si>
  <si>
    <t>共済組合員証番号</t>
    <rPh sb="0" eb="2">
      <t>キョウサイ</t>
    </rPh>
    <rPh sb="5" eb="6">
      <t>ショウ</t>
    </rPh>
    <phoneticPr fontId="3"/>
  </si>
  <si>
    <t>電　話</t>
    <rPh sb="0" eb="1">
      <t>デン</t>
    </rPh>
    <rPh sb="2" eb="3">
      <t>ハナシ</t>
    </rPh>
    <phoneticPr fontId="3"/>
  </si>
  <si>
    <t>公立学校共済組合鹿児島支部長</t>
    <rPh sb="0" eb="1">
      <t>コウ</t>
    </rPh>
    <rPh sb="1" eb="2">
      <t>リツ</t>
    </rPh>
    <rPh sb="2" eb="4">
      <t>ガッコウ</t>
    </rPh>
    <rPh sb="4" eb="6">
      <t>キョウサイ</t>
    </rPh>
    <rPh sb="6" eb="8">
      <t>クミアイ</t>
    </rPh>
    <rPh sb="8" eb="11">
      <t>カゴシマ</t>
    </rPh>
    <rPh sb="11" eb="13">
      <t>シブ</t>
    </rPh>
    <rPh sb="13" eb="14">
      <t>チョウ</t>
    </rPh>
    <phoneticPr fontId="3"/>
  </si>
  <si>
    <t>代表者
等氏名</t>
    <rPh sb="0" eb="3">
      <t>ダイヒョウシャ</t>
    </rPh>
    <rPh sb="4" eb="5">
      <t>トウ</t>
    </rPh>
    <rPh sb="5" eb="7">
      <t>シメイ</t>
    </rPh>
    <phoneticPr fontId="3"/>
  </si>
  <si>
    <t>名　 称</t>
    <rPh sb="0" eb="1">
      <t>メイ</t>
    </rPh>
    <rPh sb="3" eb="4">
      <t>ショウ</t>
    </rPh>
    <phoneticPr fontId="3"/>
  </si>
  <si>
    <t>所在地</t>
    <rPh sb="0" eb="1">
      <t>ショ</t>
    </rPh>
    <rPh sb="1" eb="2">
      <t>ザイ</t>
    </rPh>
    <rPh sb="2" eb="3">
      <t>チ</t>
    </rPh>
    <phoneticPr fontId="3"/>
  </si>
  <si>
    <t>（「⑨第３号被保険者になった日」と同じ場合は、記載の必要はありません）</t>
    <rPh sb="3" eb="4">
      <t>ダイ</t>
    </rPh>
    <rPh sb="5" eb="6">
      <t>ゴウ</t>
    </rPh>
    <rPh sb="6" eb="10">
      <t>ヒホケンシャ</t>
    </rPh>
    <rPh sb="14" eb="15">
      <t>ヒ</t>
    </rPh>
    <rPh sb="17" eb="18">
      <t>オナ</t>
    </rPh>
    <rPh sb="19" eb="21">
      <t>バアイ</t>
    </rPh>
    <rPh sb="23" eb="25">
      <t>キサイ</t>
    </rPh>
    <rPh sb="26" eb="28">
      <t>ヒツヨウ</t>
    </rPh>
    <phoneticPr fontId="3"/>
  </si>
  <si>
    <t>日</t>
    <rPh sb="0" eb="1">
      <t>ニチ</t>
    </rPh>
    <phoneticPr fontId="3"/>
  </si>
  <si>
    <t>月</t>
    <rPh sb="0" eb="1">
      <t>ガツ</t>
    </rPh>
    <phoneticPr fontId="3"/>
  </si>
  <si>
    <t>年</t>
    <rPh sb="0" eb="1">
      <t>ネン</t>
    </rPh>
    <phoneticPr fontId="3"/>
  </si>
  <si>
    <t>認定年月日</t>
    <rPh sb="0" eb="2">
      <t>ニンテイ</t>
    </rPh>
    <rPh sb="2" eb="5">
      <t>ネンガッピ</t>
    </rPh>
    <phoneticPr fontId="3"/>
  </si>
  <si>
    <t>届出記載の第３号被保険者は、健康保険組合又は共済組合に加入している者の被扶養者であることを確認する。</t>
    <rPh sb="0" eb="2">
      <t>トドケデ</t>
    </rPh>
    <rPh sb="2" eb="4">
      <t>キサイ</t>
    </rPh>
    <rPh sb="5" eb="6">
      <t>ダイ</t>
    </rPh>
    <rPh sb="7" eb="8">
      <t>ゴウ</t>
    </rPh>
    <rPh sb="8" eb="12">
      <t>ヒホケンシャ</t>
    </rPh>
    <rPh sb="14" eb="16">
      <t>ケンコウ</t>
    </rPh>
    <rPh sb="16" eb="18">
      <t>ホケン</t>
    </rPh>
    <rPh sb="18" eb="20">
      <t>クミアイ</t>
    </rPh>
    <rPh sb="20" eb="21">
      <t>マタ</t>
    </rPh>
    <rPh sb="22" eb="24">
      <t>キョウサイ</t>
    </rPh>
    <rPh sb="24" eb="26">
      <t>クミアイ</t>
    </rPh>
    <rPh sb="27" eb="29">
      <t>カニュウ</t>
    </rPh>
    <rPh sb="33" eb="34">
      <t>シャ</t>
    </rPh>
    <rPh sb="35" eb="39">
      <t>ヒフヨウシャ</t>
    </rPh>
    <rPh sb="45" eb="47">
      <t>カクニン</t>
    </rPh>
    <phoneticPr fontId="3"/>
  </si>
  <si>
    <t>上記のとおり第３号被保険者関係届の届出がありましたので提出します。</t>
    <rPh sb="0" eb="2">
      <t>ジョウキ</t>
    </rPh>
    <rPh sb="6" eb="7">
      <t>ダイ</t>
    </rPh>
    <rPh sb="8" eb="9">
      <t>ゴウ</t>
    </rPh>
    <rPh sb="9" eb="13">
      <t>ヒホケンシャ</t>
    </rPh>
    <rPh sb="13" eb="15">
      <t>カンケイ</t>
    </rPh>
    <rPh sb="15" eb="16">
      <t>トドケ</t>
    </rPh>
    <rPh sb="17" eb="19">
      <t>トドケデ</t>
    </rPh>
    <rPh sb="27" eb="29">
      <t>テイシュツ</t>
    </rPh>
    <phoneticPr fontId="3"/>
  </si>
  <si>
    <t>組合（保険者）番号</t>
    <rPh sb="0" eb="2">
      <t>クミアイ</t>
    </rPh>
    <rPh sb="3" eb="6">
      <t>ホケンシャ</t>
    </rPh>
    <rPh sb="7" eb="9">
      <t>バンゴウ</t>
    </rPh>
    <phoneticPr fontId="3"/>
  </si>
  <si>
    <t>医療保険者記入欄</t>
    <rPh sb="0" eb="2">
      <t>イリョウ</t>
    </rPh>
    <rPh sb="2" eb="4">
      <t>ホケン</t>
    </rPh>
    <rPh sb="4" eb="5">
      <t>シャ</t>
    </rPh>
    <rPh sb="5" eb="7">
      <t>キニュウ</t>
    </rPh>
    <rPh sb="7" eb="8">
      <t>ラン</t>
    </rPh>
    <phoneticPr fontId="3"/>
  </si>
  <si>
    <t>　健康保険証の発行元に確認を受けてください。　※届書記載の配偶者が協会けんぽ加入者の場合は、確認不要です。</t>
    <rPh sb="1" eb="3">
      <t>ケンコウ</t>
    </rPh>
    <rPh sb="3" eb="6">
      <t>ホケンショウ</t>
    </rPh>
    <rPh sb="7" eb="10">
      <t>ハッコウモト</t>
    </rPh>
    <rPh sb="11" eb="13">
      <t>カクニン</t>
    </rPh>
    <rPh sb="14" eb="15">
      <t>ウ</t>
    </rPh>
    <rPh sb="24" eb="26">
      <t>トドケショ</t>
    </rPh>
    <rPh sb="26" eb="28">
      <t>キサイ</t>
    </rPh>
    <rPh sb="29" eb="32">
      <t>ハイグウシャ</t>
    </rPh>
    <rPh sb="33" eb="35">
      <t>キョウカイ</t>
    </rPh>
    <rPh sb="38" eb="41">
      <t>カニュウシャ</t>
    </rPh>
    <rPh sb="42" eb="44">
      <t>バアイ</t>
    </rPh>
    <rPh sb="46" eb="48">
      <t>カクニン</t>
    </rPh>
    <rPh sb="48" eb="50">
      <t>フヨウ</t>
    </rPh>
    <phoneticPr fontId="3"/>
  </si>
  <si>
    <t xml:space="preserve">理由
</t>
    <rPh sb="0" eb="2">
      <t>リユウ</t>
    </rPh>
    <phoneticPr fontId="3"/>
  </si>
  <si>
    <t xml:space="preserve">第3号被保険者でなくなった日
</t>
    <rPh sb="0" eb="1">
      <t>ダイ</t>
    </rPh>
    <rPh sb="2" eb="3">
      <t>ゴウ</t>
    </rPh>
    <rPh sb="3" eb="4">
      <t>ヒ</t>
    </rPh>
    <rPh sb="4" eb="6">
      <t>ホケン</t>
    </rPh>
    <rPh sb="6" eb="7">
      <t>シャ</t>
    </rPh>
    <rPh sb="13" eb="14">
      <t>ヒ</t>
    </rPh>
    <phoneticPr fontId="3"/>
  </si>
  <si>
    <t>日</t>
    <rPh sb="0" eb="1">
      <t>ヒ</t>
    </rPh>
    <phoneticPr fontId="3"/>
  </si>
  <si>
    <t>月</t>
    <rPh sb="0" eb="1">
      <t>ツキ</t>
    </rPh>
    <phoneticPr fontId="3"/>
  </si>
  <si>
    <t>配偶者の
加入制度</t>
    <rPh sb="0" eb="3">
      <t>ハイグウシャ</t>
    </rPh>
    <rPh sb="5" eb="7">
      <t>カニュウ</t>
    </rPh>
    <rPh sb="7" eb="9">
      <t>セイド</t>
    </rPh>
    <phoneticPr fontId="3"/>
  </si>
  <si>
    <t>備　考</t>
    <rPh sb="0" eb="1">
      <t>ソナエ</t>
    </rPh>
    <rPh sb="2" eb="3">
      <t>コウ</t>
    </rPh>
    <phoneticPr fontId="3"/>
  </si>
  <si>
    <t>　31.厚生年金保険・健康保険   36.地方公務員等共済組合　　　　     30.厚生年金保険・船員保険
　32.国家公務員共済組合     　 37.日本私立学校振興・共済事業団</t>
    <rPh sb="4" eb="6">
      <t>コウセイ</t>
    </rPh>
    <rPh sb="6" eb="8">
      <t>ネンキン</t>
    </rPh>
    <rPh sb="8" eb="10">
      <t>ホケン</t>
    </rPh>
    <rPh sb="11" eb="13">
      <t>ケンコウ</t>
    </rPh>
    <rPh sb="13" eb="15">
      <t>ホケン</t>
    </rPh>
    <rPh sb="21" eb="23">
      <t>チホウ</t>
    </rPh>
    <rPh sb="23" eb="26">
      <t>コウムイン</t>
    </rPh>
    <rPh sb="26" eb="27">
      <t>トウ</t>
    </rPh>
    <rPh sb="27" eb="29">
      <t>キョウサイ</t>
    </rPh>
    <rPh sb="29" eb="31">
      <t>クミアイ</t>
    </rPh>
    <rPh sb="43" eb="45">
      <t>コウセイ</t>
    </rPh>
    <rPh sb="45" eb="47">
      <t>ネンキン</t>
    </rPh>
    <rPh sb="47" eb="49">
      <t>ホケン</t>
    </rPh>
    <rPh sb="50" eb="52">
      <t>センイン</t>
    </rPh>
    <rPh sb="52" eb="54">
      <t>ホケン</t>
    </rPh>
    <rPh sb="59" eb="61">
      <t>コッカ</t>
    </rPh>
    <rPh sb="61" eb="64">
      <t>コウムイン</t>
    </rPh>
    <rPh sb="64" eb="66">
      <t>キョウサイ</t>
    </rPh>
    <rPh sb="66" eb="68">
      <t>クミアイ</t>
    </rPh>
    <rPh sb="78" eb="80">
      <t>ニホン</t>
    </rPh>
    <rPh sb="80" eb="82">
      <t>シリツ</t>
    </rPh>
    <rPh sb="82" eb="84">
      <t>ガッコウ</t>
    </rPh>
    <rPh sb="84" eb="86">
      <t>シンコウ</t>
    </rPh>
    <rPh sb="87" eb="89">
      <t>キョウサイ</t>
    </rPh>
    <rPh sb="89" eb="92">
      <t>ジギョウダン</t>
    </rPh>
    <phoneticPr fontId="3"/>
  </si>
  <si>
    <t xml:space="preserve">第3号被保険者
になった日
</t>
    <rPh sb="0" eb="1">
      <t>ダイ</t>
    </rPh>
    <rPh sb="2" eb="3">
      <t>ゴウ</t>
    </rPh>
    <rPh sb="3" eb="4">
      <t>ヒ</t>
    </rPh>
    <rPh sb="4" eb="6">
      <t>ホケン</t>
    </rPh>
    <rPh sb="6" eb="7">
      <t>シャ</t>
    </rPh>
    <rPh sb="12" eb="13">
      <t>ヒ</t>
    </rPh>
    <phoneticPr fontId="3"/>
  </si>
  <si>
    <t>　1. 配偶者の就職　　4. 収入減少
　2. 婚姻　　　　　　　　5. その他
　3. 離職　　　　　　　　 （                       ）</t>
    <rPh sb="4" eb="7">
      <t>ハイグウシャ</t>
    </rPh>
    <rPh sb="8" eb="10">
      <t>シュウショク</t>
    </rPh>
    <rPh sb="15" eb="17">
      <t>シュウニュウ</t>
    </rPh>
    <rPh sb="17" eb="19">
      <t>ゲンショウ</t>
    </rPh>
    <rPh sb="24" eb="26">
      <t>コンイン</t>
    </rPh>
    <rPh sb="39" eb="40">
      <t>タ</t>
    </rPh>
    <rPh sb="45" eb="47">
      <t>リショク</t>
    </rPh>
    <phoneticPr fontId="3"/>
  </si>
  <si>
    <t>※同居の場合も住民票の住所を記入してください。</t>
    <rPh sb="1" eb="3">
      <t>ドウキョ</t>
    </rPh>
    <rPh sb="4" eb="6">
      <t>バアイ</t>
    </rPh>
    <rPh sb="7" eb="10">
      <t>ジュウミンヒョウ</t>
    </rPh>
    <rPh sb="11" eb="13">
      <t>ジュウショ</t>
    </rPh>
    <rPh sb="14" eb="16">
      <t>キニュウ</t>
    </rPh>
    <phoneticPr fontId="3"/>
  </si>
  <si>
    <t xml:space="preserve">電話
番号
</t>
    <rPh sb="0" eb="2">
      <t>デンワ</t>
    </rPh>
    <rPh sb="3" eb="5">
      <t>バンゴウ</t>
    </rPh>
    <phoneticPr fontId="3"/>
  </si>
  <si>
    <t xml:space="preserve">住所
</t>
    <rPh sb="0" eb="2">
      <t>ジュウショ</t>
    </rPh>
    <phoneticPr fontId="3"/>
  </si>
  <si>
    <t>1.自宅 　2.携帯　 3.勤務先 　4.その他</t>
    <rPh sb="2" eb="4">
      <t>ジタク</t>
    </rPh>
    <rPh sb="8" eb="10">
      <t>ケイタイ</t>
    </rPh>
    <rPh sb="14" eb="17">
      <t>キンムサキ</t>
    </rPh>
    <rPh sb="23" eb="24">
      <t>タ</t>
    </rPh>
    <phoneticPr fontId="3"/>
  </si>
  <si>
    <t>同居
・
別居</t>
    <rPh sb="0" eb="2">
      <t>ドウキョ</t>
    </rPh>
    <rPh sb="5" eb="7">
      <t>ベッキョ</t>
    </rPh>
    <phoneticPr fontId="3"/>
  </si>
  <si>
    <t>外国人
通称名</t>
    <rPh sb="0" eb="2">
      <t>ガイコク</t>
    </rPh>
    <rPh sb="2" eb="3">
      <t>ジン</t>
    </rPh>
    <rPh sb="4" eb="6">
      <t>ツウショウ</t>
    </rPh>
    <rPh sb="6" eb="7">
      <t>メイ</t>
    </rPh>
    <phoneticPr fontId="3"/>
  </si>
  <si>
    <t>外国籍</t>
    <rPh sb="0" eb="3">
      <t>ガイコクセキ</t>
    </rPh>
    <phoneticPr fontId="3"/>
  </si>
  <si>
    <t>（氏 名）</t>
    <rPh sb="1" eb="2">
      <t>シ</t>
    </rPh>
    <rPh sb="3" eb="4">
      <t>ナ</t>
    </rPh>
    <phoneticPr fontId="3"/>
  </si>
  <si>
    <t>日本年金機構理事長あて</t>
    <rPh sb="0" eb="2">
      <t>ニホン</t>
    </rPh>
    <rPh sb="2" eb="4">
      <t>ネンキン</t>
    </rPh>
    <rPh sb="4" eb="6">
      <t>キコウ</t>
    </rPh>
    <rPh sb="6" eb="9">
      <t>リジチョウ</t>
    </rPh>
    <phoneticPr fontId="3"/>
  </si>
  <si>
    <t>７. 平成</t>
    <rPh sb="3" eb="5">
      <t>ヘイセイ</t>
    </rPh>
    <phoneticPr fontId="3"/>
  </si>
  <si>
    <r>
      <rPr>
        <sz val="7"/>
        <rFont val="ＭＳ Ｐゴシック"/>
        <family val="3"/>
        <charset val="128"/>
      </rPr>
      <t>性別</t>
    </r>
    <r>
      <rPr>
        <sz val="8"/>
        <rFont val="ＭＳ Ｐゴシック"/>
        <family val="3"/>
        <charset val="128"/>
      </rPr>
      <t xml:space="preserve">
</t>
    </r>
    <r>
      <rPr>
        <sz val="6"/>
        <rFont val="ＭＳ Ｐゴシック"/>
        <family val="3"/>
        <charset val="128"/>
      </rPr>
      <t>（続柄）</t>
    </r>
    <rPh sb="0" eb="2">
      <t>セイベツ</t>
    </rPh>
    <rPh sb="4" eb="5">
      <t>ツヅ</t>
    </rPh>
    <rPh sb="5" eb="6">
      <t>エ</t>
    </rPh>
    <phoneticPr fontId="3"/>
  </si>
  <si>
    <t xml:space="preserve">生年月日
</t>
    <rPh sb="0" eb="2">
      <t>セイネン</t>
    </rPh>
    <rPh sb="2" eb="4">
      <t>ガッピ</t>
    </rPh>
    <phoneticPr fontId="3"/>
  </si>
  <si>
    <t xml:space="preserve">氏名
</t>
    <rPh sb="0" eb="2">
      <t>シメイ</t>
    </rPh>
    <phoneticPr fontId="3"/>
  </si>
  <si>
    <t>1.夫　3.夫（未届）
2.妻　4.妻（未届）</t>
    <rPh sb="2" eb="3">
      <t>オット</t>
    </rPh>
    <rPh sb="6" eb="7">
      <t>オット</t>
    </rPh>
    <rPh sb="8" eb="10">
      <t>ミトドケ</t>
    </rPh>
    <rPh sb="14" eb="15">
      <t>ツマ</t>
    </rPh>
    <rPh sb="18" eb="19">
      <t>ツマ</t>
    </rPh>
    <rPh sb="20" eb="22">
      <t>ミトドケ</t>
    </rPh>
    <phoneticPr fontId="3"/>
  </si>
  <si>
    <t>5. 昭和</t>
    <rPh sb="3" eb="5">
      <t>ショウワ</t>
    </rPh>
    <phoneticPr fontId="3"/>
  </si>
  <si>
    <t>この届書記載のとおり届出します。</t>
    <rPh sb="2" eb="3">
      <t>トドケ</t>
    </rPh>
    <rPh sb="3" eb="4">
      <t>ショ</t>
    </rPh>
    <rPh sb="4" eb="6">
      <t>キサイ</t>
    </rPh>
    <rPh sb="10" eb="12">
      <t>トドケデ</t>
    </rPh>
    <phoneticPr fontId="3"/>
  </si>
  <si>
    <t>　　届出内容に応じて、該当・非該当（変更）のいずれかを○で囲み、記入してください。</t>
    <rPh sb="2" eb="4">
      <t>トドケデ</t>
    </rPh>
    <rPh sb="4" eb="6">
      <t>ナイヨウ</t>
    </rPh>
    <rPh sb="7" eb="8">
      <t>オウ</t>
    </rPh>
    <rPh sb="11" eb="13">
      <t>ガイトウ</t>
    </rPh>
    <rPh sb="14" eb="17">
      <t>ヒガイトウ</t>
    </rPh>
    <rPh sb="18" eb="20">
      <t>ヘンコウ</t>
    </rPh>
    <rPh sb="29" eb="30">
      <t>カコ</t>
    </rPh>
    <rPh sb="32" eb="34">
      <t>キニュウ</t>
    </rPh>
    <phoneticPr fontId="3"/>
  </si>
  <si>
    <t>住所</t>
    <rPh sb="0" eb="2">
      <t>ジュウショ</t>
    </rPh>
    <phoneticPr fontId="3"/>
  </si>
  <si>
    <t>個人番号を記入した場合は、住所記載は不要です。</t>
    <rPh sb="0" eb="2">
      <t>コジン</t>
    </rPh>
    <rPh sb="2" eb="4">
      <t>バンゴウ</t>
    </rPh>
    <rPh sb="5" eb="7">
      <t>キニュウ</t>
    </rPh>
    <rPh sb="9" eb="11">
      <t>バアイ</t>
    </rPh>
    <rPh sb="13" eb="15">
      <t>ジュウショ</t>
    </rPh>
    <rPh sb="15" eb="17">
      <t>キサイ</t>
    </rPh>
    <rPh sb="18" eb="20">
      <t>フヨウ</t>
    </rPh>
    <phoneticPr fontId="3"/>
  </si>
  <si>
    <t>性別</t>
    <rPh sb="0" eb="2">
      <t>セイベツ</t>
    </rPh>
    <phoneticPr fontId="3"/>
  </si>
  <si>
    <t>氏名</t>
    <rPh sb="0" eb="2">
      <t>シメイ</t>
    </rPh>
    <phoneticPr fontId="3"/>
  </si>
  <si>
    <t>1.男性　2.女性</t>
    <rPh sb="2" eb="4">
      <t>ダンセイ</t>
    </rPh>
    <rPh sb="7" eb="9">
      <t>ジョセイ</t>
    </rPh>
    <phoneticPr fontId="3"/>
  </si>
  <si>
    <t xml:space="preserve"> 生年月日</t>
    <rPh sb="1" eb="3">
      <t>セイネン</t>
    </rPh>
    <rPh sb="3" eb="5">
      <t>ガッピ</t>
    </rPh>
    <phoneticPr fontId="3"/>
  </si>
  <si>
    <t>事業主等
受付年月日</t>
    <rPh sb="0" eb="3">
      <t>ジギョウヌシ</t>
    </rPh>
    <rPh sb="3" eb="4">
      <t>トウ</t>
    </rPh>
    <rPh sb="5" eb="7">
      <t>ウケツケ</t>
    </rPh>
    <rPh sb="7" eb="10">
      <t>ネンガッピ</t>
    </rPh>
    <phoneticPr fontId="3"/>
  </si>
  <si>
    <r>
      <t>　</t>
    </r>
    <r>
      <rPr>
        <sz val="8"/>
        <rFont val="ＭＳ Ｐゴシック"/>
        <family val="3"/>
        <charset val="128"/>
      </rPr>
      <t>氏　名　等</t>
    </r>
    <rPh sb="1" eb="2">
      <t>シ</t>
    </rPh>
    <rPh sb="3" eb="4">
      <t>ナ</t>
    </rPh>
    <rPh sb="5" eb="6">
      <t>トウ</t>
    </rPh>
    <phoneticPr fontId="3"/>
  </si>
  <si>
    <t>　０９９　（　２８６　　）　５２２０</t>
    <phoneticPr fontId="3"/>
  </si>
  <si>
    <t>社会保険労務士記載欄</t>
    <rPh sb="0" eb="2">
      <t>シャカイ</t>
    </rPh>
    <rPh sb="2" eb="4">
      <t>ホケン</t>
    </rPh>
    <rPh sb="4" eb="7">
      <t>ロウムシ</t>
    </rPh>
    <rPh sb="7" eb="9">
      <t>キサイ</t>
    </rPh>
    <rPh sb="9" eb="10">
      <t>ラン</t>
    </rPh>
    <phoneticPr fontId="3"/>
  </si>
  <si>
    <t>事業主
氏　 名</t>
    <rPh sb="0" eb="3">
      <t>ジギョウヌシ</t>
    </rPh>
    <rPh sb="4" eb="5">
      <t>シ</t>
    </rPh>
    <rPh sb="7" eb="8">
      <t>メイ</t>
    </rPh>
    <phoneticPr fontId="3"/>
  </si>
  <si>
    <t>　公立学校共済組合鹿児島支部長</t>
    <rPh sb="1" eb="3">
      <t>コウリツ</t>
    </rPh>
    <rPh sb="3" eb="5">
      <t>ガッコウ</t>
    </rPh>
    <rPh sb="5" eb="7">
      <t>キョウサイ</t>
    </rPh>
    <rPh sb="7" eb="9">
      <t>クミアイ</t>
    </rPh>
    <rPh sb="9" eb="12">
      <t>カゴシマ</t>
    </rPh>
    <rPh sb="12" eb="15">
      <t>シブチョウ</t>
    </rPh>
    <phoneticPr fontId="3"/>
  </si>
  <si>
    <t>事業所
名 　称</t>
    <rPh sb="0" eb="3">
      <t>ジギョウショ</t>
    </rPh>
    <rPh sb="4" eb="5">
      <t>メイ</t>
    </rPh>
    <rPh sb="7" eb="8">
      <t>ショウ</t>
    </rPh>
    <phoneticPr fontId="3"/>
  </si>
  <si>
    <t>　鹿児島市鴨池新町10番１号</t>
    <rPh sb="1" eb="5">
      <t>カゴシマシ</t>
    </rPh>
    <rPh sb="5" eb="7">
      <t>カモイケ</t>
    </rPh>
    <rPh sb="7" eb="9">
      <t>シンマチ</t>
    </rPh>
    <rPh sb="11" eb="12">
      <t>バン</t>
    </rPh>
    <rPh sb="13" eb="14">
      <t>ゴウ</t>
    </rPh>
    <phoneticPr fontId="3"/>
  </si>
  <si>
    <t>－</t>
    <phoneticPr fontId="3"/>
  </si>
  <si>
    <t>〒</t>
    <phoneticPr fontId="3"/>
  </si>
  <si>
    <t>事業所
所在地</t>
    <rPh sb="0" eb="3">
      <t>ジギョウショ</t>
    </rPh>
    <rPh sb="4" eb="7">
      <t>ショザイチ</t>
    </rPh>
    <phoneticPr fontId="3"/>
  </si>
  <si>
    <t>日本年金機構</t>
    <rPh sb="0" eb="2">
      <t>ニホン</t>
    </rPh>
    <rPh sb="2" eb="4">
      <t>ネンキン</t>
    </rPh>
    <rPh sb="4" eb="6">
      <t>キコウ</t>
    </rPh>
    <phoneticPr fontId="3"/>
  </si>
  <si>
    <t>提出者情報</t>
    <rPh sb="0" eb="3">
      <t>テイシュツシャ</t>
    </rPh>
    <rPh sb="3" eb="5">
      <t>ジョウホウ</t>
    </rPh>
    <phoneticPr fontId="3"/>
  </si>
  <si>
    <t>第３号被保険者関係届</t>
    <rPh sb="0" eb="1">
      <t>ダイ</t>
    </rPh>
    <rPh sb="2" eb="3">
      <t>ゴウ</t>
    </rPh>
    <rPh sb="3" eb="7">
      <t>ヒホケンシャ</t>
    </rPh>
    <rPh sb="7" eb="9">
      <t>カンケイ</t>
    </rPh>
    <rPh sb="9" eb="10">
      <t>トドケ</t>
    </rPh>
    <phoneticPr fontId="3"/>
  </si>
  <si>
    <t>国民年金</t>
    <rPh sb="0" eb="2">
      <t>コクミン</t>
    </rPh>
    <rPh sb="2" eb="4">
      <t>ネンキン</t>
    </rPh>
    <phoneticPr fontId="3"/>
  </si>
  <si>
    <t>様式コード</t>
    <rPh sb="0" eb="2">
      <t>ヨウシキ</t>
    </rPh>
    <phoneticPr fontId="3"/>
  </si>
  <si>
    <t>令和　　　　　　　年　　　　　　　月　　　　　　　日提出</t>
    <rPh sb="0" eb="2">
      <t>レイワ</t>
    </rPh>
    <rPh sb="9" eb="10">
      <t>ネン</t>
    </rPh>
    <rPh sb="17" eb="18">
      <t>ガツ</t>
    </rPh>
    <rPh sb="25" eb="26">
      <t>ニチ</t>
    </rPh>
    <rPh sb="26" eb="28">
      <t>テイシュツ</t>
    </rPh>
    <phoneticPr fontId="3"/>
  </si>
  <si>
    <t>届出記入の個人番号（基礎年金番号）に誤りがないことを確認しました。</t>
    <rPh sb="0" eb="2">
      <t>トドケデ</t>
    </rPh>
    <rPh sb="2" eb="4">
      <t>キニュウ</t>
    </rPh>
    <rPh sb="5" eb="7">
      <t>コジン</t>
    </rPh>
    <rPh sb="7" eb="9">
      <t>バンゴウ</t>
    </rPh>
    <rPh sb="10" eb="12">
      <t>キソ</t>
    </rPh>
    <rPh sb="12" eb="14">
      <t>ネンキン</t>
    </rPh>
    <rPh sb="14" eb="16">
      <t>バンゴウ</t>
    </rPh>
    <rPh sb="18" eb="19">
      <t>アヤマ</t>
    </rPh>
    <rPh sb="26" eb="28">
      <t>カクニン</t>
    </rPh>
    <phoneticPr fontId="3"/>
  </si>
  <si>
    <t>〒</t>
    <phoneticPr fontId="3"/>
  </si>
  <si>
    <t>令和　　　　　　年　　　　　　月　　　　　　日</t>
    <rPh sb="0" eb="2">
      <t>レイワ</t>
    </rPh>
    <rPh sb="8" eb="9">
      <t>ネン</t>
    </rPh>
    <rPh sb="15" eb="16">
      <t>ガツ</t>
    </rPh>
    <rPh sb="22" eb="23">
      <t>ニチ</t>
    </rPh>
    <phoneticPr fontId="3"/>
  </si>
  <si>
    <t>①</t>
    <phoneticPr fontId="3"/>
  </si>
  <si>
    <t>（ﾌﾘｶﾞﾅ）</t>
    <phoneticPr fontId="3"/>
  </si>
  <si>
    <t>②</t>
    <phoneticPr fontId="3"/>
  </si>
  <si>
    <t>③</t>
    <phoneticPr fontId="3"/>
  </si>
  <si>
    <t>④</t>
    <phoneticPr fontId="3"/>
  </si>
  <si>
    <r>
      <t xml:space="preserve">個人番号
</t>
    </r>
    <r>
      <rPr>
        <sz val="9"/>
        <rFont val="ＭＳ Ｐゴシック"/>
        <family val="3"/>
        <charset val="128"/>
      </rPr>
      <t>[基礎年金番号]</t>
    </r>
    <rPh sb="0" eb="2">
      <t>コジン</t>
    </rPh>
    <rPh sb="2" eb="4">
      <t>バンゴウ</t>
    </rPh>
    <rPh sb="6" eb="8">
      <t>キソ</t>
    </rPh>
    <rPh sb="8" eb="10">
      <t>ネンキン</t>
    </rPh>
    <rPh sb="10" eb="12">
      <t>バンゴウ</t>
    </rPh>
    <phoneticPr fontId="3"/>
  </si>
  <si>
    <t>⑤</t>
    <phoneticPr fontId="3"/>
  </si>
  <si>
    <t>　（フリガナ）</t>
    <phoneticPr fontId="3"/>
  </si>
  <si>
    <t>〒</t>
    <phoneticPr fontId="3"/>
  </si>
  <si>
    <t>－</t>
    <phoneticPr fontId="3"/>
  </si>
  <si>
    <t>①</t>
    <phoneticPr fontId="3"/>
  </si>
  <si>
    <t>②</t>
    <phoneticPr fontId="3"/>
  </si>
  <si>
    <t>令和　　　　年　　　　月　　　　日　　　</t>
    <rPh sb="0" eb="2">
      <t>レイワ</t>
    </rPh>
    <rPh sb="6" eb="7">
      <t>ネン</t>
    </rPh>
    <rPh sb="11" eb="12">
      <t>ガツ</t>
    </rPh>
    <rPh sb="16" eb="17">
      <t>ニチ</t>
    </rPh>
    <rPh sb="17" eb="18">
      <t>ヘイネン</t>
    </rPh>
    <phoneticPr fontId="3"/>
  </si>
  <si>
    <t>④</t>
    <phoneticPr fontId="3"/>
  </si>
  <si>
    <t>（ﾌﾘｶﾞﾅ）</t>
    <phoneticPr fontId="3"/>
  </si>
  <si>
    <r>
      <t>個人番号
[</t>
    </r>
    <r>
      <rPr>
        <sz val="9"/>
        <rFont val="ＭＳ Ｐゴシック"/>
        <family val="3"/>
        <charset val="128"/>
      </rPr>
      <t>基礎年金番号]</t>
    </r>
    <phoneticPr fontId="3"/>
  </si>
  <si>
    <t>⑤</t>
    <phoneticPr fontId="3"/>
  </si>
  <si>
    <t>⑥</t>
    <phoneticPr fontId="3"/>
  </si>
  <si>
    <r>
      <t>※届書の提出は配偶者（第２号被保険者）に委任します</t>
    </r>
    <r>
      <rPr>
        <sz val="12"/>
        <rFont val="ＭＳ Ｐゴシック"/>
        <family val="3"/>
        <charset val="128"/>
      </rPr>
      <t>□</t>
    </r>
    <rPh sb="1" eb="3">
      <t>トドケショ</t>
    </rPh>
    <rPh sb="4" eb="6">
      <t>テイシュツ</t>
    </rPh>
    <rPh sb="7" eb="10">
      <t>ハイグウシャ</t>
    </rPh>
    <rPh sb="11" eb="12">
      <t>ダイ</t>
    </rPh>
    <rPh sb="13" eb="14">
      <t>ゴウ</t>
    </rPh>
    <rPh sb="14" eb="18">
      <t>ヒホケンシャ</t>
    </rPh>
    <rPh sb="20" eb="22">
      <t>イニン</t>
    </rPh>
    <phoneticPr fontId="3"/>
  </si>
  <si>
    <t>⑦</t>
    <phoneticPr fontId="3"/>
  </si>
  <si>
    <t>-</t>
    <phoneticPr fontId="3"/>
  </si>
  <si>
    <t>⑧</t>
    <phoneticPr fontId="3"/>
  </si>
  <si>
    <t>（　　　　　　）</t>
    <phoneticPr fontId="3"/>
  </si>
  <si>
    <t>⑨</t>
    <phoneticPr fontId="3"/>
  </si>
  <si>
    <t>7. 平成
9. 令和</t>
    <rPh sb="3" eb="5">
      <t>ヘイセイ</t>
    </rPh>
    <rPh sb="9" eb="11">
      <t>レイワ</t>
    </rPh>
    <phoneticPr fontId="3"/>
  </si>
  <si>
    <t>⑩</t>
    <phoneticPr fontId="3"/>
  </si>
  <si>
    <t>⑭</t>
    <phoneticPr fontId="3"/>
  </si>
  <si>
    <t>⑪</t>
    <phoneticPr fontId="3"/>
  </si>
  <si>
    <t>⑫</t>
    <phoneticPr fontId="3"/>
  </si>
  <si>
    <t>⑬</t>
    <phoneticPr fontId="3"/>
  </si>
  <si>
    <t>　1. 死亡 （　　　　　　年　　　　月　　　　日）
　2. 離婚  3. 収入増加　6. その他（　　　　　 ）</t>
    <rPh sb="4" eb="6">
      <t>シボウ</t>
    </rPh>
    <rPh sb="14" eb="15">
      <t>ネン</t>
    </rPh>
    <rPh sb="19" eb="20">
      <t>ガツ</t>
    </rPh>
    <rPh sb="24" eb="25">
      <t>ニチ</t>
    </rPh>
    <rPh sb="31" eb="33">
      <t>リコン</t>
    </rPh>
    <rPh sb="38" eb="40">
      <t>シュウニュウ</t>
    </rPh>
    <rPh sb="40" eb="42">
      <t>ゾウカ</t>
    </rPh>
    <rPh sb="48" eb="49">
      <t>タ</t>
    </rPh>
    <phoneticPr fontId="3"/>
  </si>
  <si>
    <t>令和</t>
    <rPh sb="0" eb="2">
      <t>レイワ</t>
    </rPh>
    <phoneticPr fontId="3"/>
  </si>
  <si>
    <t>〒</t>
    <phoneticPr fontId="3"/>
  </si>
  <si>
    <t>鹿児島市鴨池新町10番１号</t>
    <phoneticPr fontId="3"/>
  </si>
  <si>
    <t>０９９　（　２８６　　）　５２２０</t>
    <phoneticPr fontId="3"/>
  </si>
  <si>
    <t>ﾌﾘｶﾞﾅ</t>
    <phoneticPr fontId="13"/>
  </si>
  <si>
    <t>配偶者氏名</t>
    <rPh sb="0" eb="3">
      <t>ハイグウシャ</t>
    </rPh>
    <rPh sb="3" eb="5">
      <t>シメイ</t>
    </rPh>
    <phoneticPr fontId="13"/>
  </si>
  <si>
    <t>住所</t>
    <rPh sb="0" eb="2">
      <t>ジュウショ</t>
    </rPh>
    <phoneticPr fontId="22"/>
  </si>
  <si>
    <t>生年月日</t>
    <phoneticPr fontId="22"/>
  </si>
  <si>
    <t>郵便番号</t>
    <rPh sb="0" eb="4">
      <t>ユウビンバンゴウ</t>
    </rPh>
    <phoneticPr fontId="22"/>
  </si>
  <si>
    <t>鹿児島</t>
    <rPh sb="0" eb="3">
      <t>カゴシマ</t>
    </rPh>
    <phoneticPr fontId="22"/>
  </si>
  <si>
    <t>※職員と同居の場合は郵便番号・住所は記入しない。</t>
    <rPh sb="1" eb="3">
      <t>ショクイン</t>
    </rPh>
    <rPh sb="4" eb="5">
      <t>ドウ</t>
    </rPh>
    <rPh sb="5" eb="6">
      <t>キョ</t>
    </rPh>
    <rPh sb="7" eb="9">
      <t>バアイ</t>
    </rPh>
    <rPh sb="10" eb="12">
      <t>ユウビン</t>
    </rPh>
    <rPh sb="12" eb="14">
      <t>バンゴウ</t>
    </rPh>
    <rPh sb="15" eb="17">
      <t>ジュウショ</t>
    </rPh>
    <rPh sb="18" eb="19">
      <t>キ</t>
    </rPh>
    <rPh sb="19" eb="20">
      <t>ニュウ</t>
    </rPh>
    <phoneticPr fontId="22"/>
  </si>
  <si>
    <t>892-0871</t>
    <phoneticPr fontId="22"/>
  </si>
  <si>
    <t>鹿児島市吉野町1000番地</t>
    <rPh sb="0" eb="4">
      <t>カゴシマシ</t>
    </rPh>
    <rPh sb="4" eb="7">
      <t>ヨシノチョウ</t>
    </rPh>
    <rPh sb="11" eb="13">
      <t>バンチ</t>
    </rPh>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</si>
</sst>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6"/>
      <name val="ＭＳ 明朝"/>
      <family val="1"/>
      <charset val="128"/>
    </font>
    <font>
      <sz val="12"/>
      <color indexed="10"/>
      <name val="ＭＳ 明朝"/>
      <family val="1"/>
      <charset val="128"/>
    </font>
    <font>
      <sz val="12"/>
      <color rgb="FFFF0000"/>
      <name val="ＭＳ 明朝"/>
      <family val="1"/>
      <charset val="128"/>
    </font>
    <font>
      <b/>
      <sz val="14"/>
      <color indexed="10"/>
      <name val="ＭＳ 明朝"/>
      <family val="1"/>
      <charset val="128"/>
    </font>
    <font>
      <sz val="16"/>
      <color indexed="8"/>
      <name val="ＭＳ 明朝"/>
      <family val="1"/>
      <charset val="128"/>
    </font>
    <font>
      <sz val="12"/>
      <name val="ＭＳ ゴシック"/>
      <family val="3"/>
      <charset val="128"/>
    </font>
    <font>
      <sz val="6"/>
      <name val="ＭＳ Ｐゴシック"/>
      <family val="3"/>
      <charset val="128"/>
      <scheme val="minor"/>
    </font>
    <font>
      <sz val="9"/>
      <name val="ＭＳ ゴシック"/>
      <family val="3"/>
      <charset val="128"/>
    </font>
    <font>
      <sz val="14"/>
      <name val="ＭＳ ゴシック"/>
      <family val="3"/>
      <charset val="128"/>
    </font>
    <font>
      <sz val="12"/>
      <name val="ＭＳ Ｐゴシック"/>
      <family val="3"/>
      <charset val="128"/>
    </font>
    <font>
      <sz val="10"/>
      <name val="ＭＳ Ｐゴシック"/>
      <family val="3"/>
      <charset val="128"/>
    </font>
    <font>
      <b/>
      <sz val="12"/>
      <color theme="0"/>
      <name val="ＭＳ Ｐゴシック"/>
      <family val="3"/>
      <charset val="128"/>
    </font>
    <font>
      <sz val="8"/>
      <name val="ＭＳ Ｐゴシック"/>
      <family val="3"/>
      <charset val="128"/>
    </font>
    <font>
      <b/>
      <sz val="13"/>
      <name val="ＭＳ Ｐゴシック"/>
      <family val="3"/>
      <charset val="128"/>
    </font>
    <font>
      <sz val="7"/>
      <name val="ＭＳ Ｐゴシック"/>
      <family val="3"/>
      <charset val="128"/>
    </font>
    <font>
      <sz val="9"/>
      <name val="ＭＳ Ｐゴシック"/>
      <family val="3"/>
      <charset val="128"/>
    </font>
    <font>
      <vertAlign val="superscript"/>
      <sz val="12"/>
      <name val="ＭＳ ゴシック"/>
      <family val="3"/>
      <charset val="128"/>
    </font>
    <font>
      <sz val="14"/>
      <name val="ＭＳ Ｐゴシック"/>
      <family val="3"/>
      <charset val="128"/>
    </font>
    <font>
      <sz val="10"/>
      <name val="ＭＳ ゴシック"/>
      <family val="3"/>
      <charset val="128"/>
    </font>
    <font>
      <sz val="20"/>
      <name val="ＭＳ Ｐゴシック"/>
      <family val="3"/>
      <charset val="128"/>
    </font>
    <font>
      <sz val="6"/>
      <name val="ＭＳ 明朝"/>
      <family val="1"/>
      <charset val="128"/>
    </font>
    <font>
      <sz val="10"/>
      <color theme="1"/>
      <name val="ＭＳ Ｐゴシック"/>
      <family val="3"/>
      <charset val="128"/>
    </font>
    <font>
      <sz val="11"/>
      <color rgb="FFFF0000"/>
      <name val="ＭＳ Ｐゴシック"/>
      <family val="3"/>
      <charset val="128"/>
      <scheme val="minor"/>
    </font>
  </fonts>
  <fills count="14">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59999389629810485"/>
        <bgColor indexed="64"/>
      </patternFill>
    </fill>
  </fills>
  <borders count="9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dotted">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style="dotted">
        <color indexed="64"/>
      </left>
      <right style="thin">
        <color indexed="64"/>
      </right>
      <top/>
      <bottom style="medium">
        <color auto="1"/>
      </bottom>
      <diagonal/>
    </border>
    <border>
      <left style="thin">
        <color indexed="64"/>
      </left>
      <right style="dotted">
        <color indexed="64"/>
      </right>
      <top/>
      <bottom style="medium">
        <color auto="1"/>
      </bottom>
      <diagonal/>
    </border>
    <border>
      <left style="dotted">
        <color indexed="64"/>
      </left>
      <right style="thin">
        <color indexed="64"/>
      </right>
      <top/>
      <bottom/>
      <diagonal/>
    </border>
    <border>
      <left style="thin">
        <color indexed="64"/>
      </left>
      <right style="dotted">
        <color indexed="64"/>
      </right>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top/>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diagonal/>
    </border>
    <border>
      <left/>
      <right style="dotted">
        <color indexed="64"/>
      </right>
      <top style="thin">
        <color indexed="64"/>
      </top>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style="medium">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dotted">
        <color indexed="64"/>
      </left>
      <right style="thin">
        <color indexed="64"/>
      </right>
      <top style="medium">
        <color indexed="64"/>
      </top>
      <bottom/>
      <diagonal/>
    </border>
    <border>
      <left style="thin">
        <color indexed="64"/>
      </left>
      <right style="dotted">
        <color indexed="64"/>
      </right>
      <top style="medium">
        <color indexed="64"/>
      </top>
      <bottom/>
      <diagonal/>
    </border>
    <border>
      <left style="dashed">
        <color auto="1"/>
      </left>
      <right style="thin">
        <color indexed="64"/>
      </right>
      <top style="dashed">
        <color auto="1"/>
      </top>
      <bottom style="thin">
        <color indexed="64"/>
      </bottom>
      <diagonal/>
    </border>
    <border>
      <left style="dashed">
        <color auto="1"/>
      </left>
      <right style="dashed">
        <color auto="1"/>
      </right>
      <top style="dashed">
        <color auto="1"/>
      </top>
      <bottom style="thin">
        <color indexed="64"/>
      </bottom>
      <diagonal/>
    </border>
    <border>
      <left/>
      <right style="dashed">
        <color auto="1"/>
      </right>
      <top style="dashed">
        <color auto="1"/>
      </top>
      <bottom style="thin">
        <color indexed="64"/>
      </bottom>
      <diagonal/>
    </border>
    <border>
      <left style="dashed">
        <color auto="1"/>
      </left>
      <right style="thin">
        <color indexed="64"/>
      </right>
      <top style="dashed">
        <color auto="1"/>
      </top>
      <bottom style="dashed">
        <color auto="1"/>
      </bottom>
      <diagonal/>
    </border>
    <border>
      <left style="dashed">
        <color auto="1"/>
      </left>
      <right style="dashed">
        <color auto="1"/>
      </right>
      <top style="dashed">
        <color auto="1"/>
      </top>
      <bottom style="dashed">
        <color auto="1"/>
      </bottom>
      <diagonal/>
    </border>
    <border>
      <left/>
      <right style="dashed">
        <color auto="1"/>
      </right>
      <top style="dashed">
        <color auto="1"/>
      </top>
      <bottom style="dashed">
        <color auto="1"/>
      </bottom>
      <diagonal/>
    </border>
    <border>
      <left style="dashed">
        <color auto="1"/>
      </left>
      <right style="thin">
        <color indexed="64"/>
      </right>
      <top style="medium">
        <color indexed="64"/>
      </top>
      <bottom style="dashed">
        <color auto="1"/>
      </bottom>
      <diagonal/>
    </border>
    <border>
      <left style="dashed">
        <color auto="1"/>
      </left>
      <right style="dashed">
        <color auto="1"/>
      </right>
      <top style="medium">
        <color indexed="64"/>
      </top>
      <bottom style="dashed">
        <color auto="1"/>
      </bottom>
      <diagonal/>
    </border>
    <border>
      <left/>
      <right style="dashed">
        <color auto="1"/>
      </right>
      <top style="medium">
        <color indexed="64"/>
      </top>
      <bottom style="dashed">
        <color auto="1"/>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alignment vertical="center"/>
    </xf>
    <xf numFmtId="0" fontId="1" fillId="0" borderId="0"/>
    <xf numFmtId="0" fontId="2" fillId="0" borderId="0"/>
    <xf numFmtId="0" fontId="21" fillId="0" borderId="0"/>
  </cellStyleXfs>
  <cellXfs count="471">
    <xf numFmtId="0" fontId="0" fillId="0" borderId="0" xfId="0">
      <alignment vertical="center"/>
    </xf>
    <xf numFmtId="0" fontId="0" fillId="4" borderId="0" xfId="0" applyNumberFormat="1" applyFill="1" applyAlignment="1">
      <alignment vertical="center" shrinkToFit="1"/>
    </xf>
    <xf numFmtId="0" fontId="0" fillId="0" borderId="0" xfId="0" applyNumberFormat="1" applyAlignment="1">
      <alignment vertical="center" shrinkToFit="1"/>
    </xf>
    <xf numFmtId="0" fontId="0" fillId="5" borderId="0" xfId="0" applyNumberFormat="1" applyFill="1" applyAlignment="1">
      <alignment vertical="center" shrinkToFit="1"/>
    </xf>
    <xf numFmtId="0" fontId="2" fillId="5" borderId="0" xfId="2" applyNumberFormat="1" applyFont="1" applyFill="1" applyAlignment="1">
      <alignment vertical="center" shrinkToFit="1"/>
    </xf>
    <xf numFmtId="0" fontId="11" fillId="5" borderId="0" xfId="1" applyNumberFormat="1" applyFont="1" applyFill="1" applyAlignment="1">
      <alignment vertical="center" shrinkToFit="1"/>
    </xf>
    <xf numFmtId="0" fontId="6" fillId="5"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5" borderId="2" xfId="2" applyNumberFormat="1" applyFont="1" applyFill="1" applyBorder="1" applyAlignment="1">
      <alignment vertical="center" shrinkToFit="1"/>
    </xf>
    <xf numFmtId="0" fontId="2" fillId="5" borderId="3" xfId="2" applyNumberFormat="1" applyFont="1" applyFill="1" applyBorder="1" applyAlignment="1">
      <alignment vertical="center" shrinkToFit="1"/>
    </xf>
    <xf numFmtId="0" fontId="6" fillId="5" borderId="4" xfId="2" applyNumberFormat="1" applyFont="1" applyFill="1" applyBorder="1" applyAlignment="1">
      <alignment vertical="center" shrinkToFit="1"/>
    </xf>
    <xf numFmtId="0" fontId="2" fillId="5" borderId="5" xfId="2" applyNumberFormat="1" applyFont="1" applyFill="1" applyBorder="1" applyAlignment="1">
      <alignment vertical="center" shrinkToFit="1"/>
    </xf>
    <xf numFmtId="0" fontId="6" fillId="5" borderId="6" xfId="2" applyNumberFormat="1" applyFont="1" applyFill="1" applyBorder="1" applyAlignment="1">
      <alignment vertical="center" shrinkToFit="1"/>
    </xf>
    <xf numFmtId="0" fontId="6" fillId="5" borderId="7" xfId="2" applyNumberFormat="1" applyFont="1" applyFill="1" applyBorder="1" applyAlignment="1">
      <alignment vertical="center" shrinkToFit="1"/>
    </xf>
    <xf numFmtId="0" fontId="2" fillId="5" borderId="8" xfId="2" applyNumberFormat="1" applyFont="1" applyFill="1" applyBorder="1" applyAlignment="1">
      <alignment vertical="center" shrinkToFit="1"/>
    </xf>
    <xf numFmtId="0" fontId="6" fillId="5" borderId="9" xfId="2" applyNumberFormat="1" applyFont="1" applyFill="1" applyBorder="1" applyAlignment="1">
      <alignment vertical="center" shrinkToFit="1"/>
    </xf>
    <xf numFmtId="0" fontId="6" fillId="5" borderId="0" xfId="2" applyNumberFormat="1" applyFont="1" applyFill="1" applyBorder="1" applyAlignment="1">
      <alignment vertical="center" shrinkToFit="1"/>
    </xf>
    <xf numFmtId="0" fontId="2" fillId="5"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shrinkToFit="1"/>
    </xf>
    <xf numFmtId="0" fontId="21" fillId="0" borderId="0" xfId="3" applyAlignment="1">
      <alignment vertical="center"/>
    </xf>
    <xf numFmtId="0" fontId="21" fillId="0" borderId="0" xfId="3" applyBorder="1" applyAlignment="1">
      <alignment vertical="center"/>
    </xf>
    <xf numFmtId="0" fontId="25" fillId="0" borderId="0" xfId="3" applyFont="1" applyBorder="1" applyAlignment="1">
      <alignment vertical="center"/>
    </xf>
    <xf numFmtId="0" fontId="26" fillId="0" borderId="0" xfId="3" applyFont="1" applyBorder="1" applyAlignment="1">
      <alignment vertical="center"/>
    </xf>
    <xf numFmtId="0" fontId="27" fillId="9" borderId="0" xfId="3" applyFont="1" applyFill="1" applyBorder="1" applyAlignment="1">
      <alignment vertical="center"/>
    </xf>
    <xf numFmtId="0" fontId="26" fillId="0" borderId="17" xfId="3" applyFont="1" applyBorder="1" applyAlignment="1">
      <alignment vertical="center"/>
    </xf>
    <xf numFmtId="0" fontId="26" fillId="0" borderId="15" xfId="3" applyFont="1" applyBorder="1" applyAlignment="1">
      <alignment vertical="center"/>
    </xf>
    <xf numFmtId="0" fontId="26" fillId="0" borderId="0" xfId="3" applyFont="1" applyBorder="1" applyAlignment="1">
      <alignment horizontal="center" vertical="center"/>
    </xf>
    <xf numFmtId="0" fontId="26" fillId="0" borderId="7" xfId="3" applyFont="1" applyBorder="1" applyAlignment="1">
      <alignment vertical="center"/>
    </xf>
    <xf numFmtId="0" fontId="25" fillId="12" borderId="18" xfId="3" applyFont="1" applyFill="1" applyBorder="1" applyAlignment="1">
      <alignment vertical="center"/>
    </xf>
    <xf numFmtId="0" fontId="25" fillId="12" borderId="17" xfId="3" applyFont="1" applyFill="1" applyBorder="1" applyAlignment="1">
      <alignment vertical="center"/>
    </xf>
    <xf numFmtId="0" fontId="25" fillId="11" borderId="53" xfId="3" applyFont="1" applyFill="1" applyBorder="1" applyAlignment="1">
      <alignment vertical="center"/>
    </xf>
    <xf numFmtId="0" fontId="25" fillId="11" borderId="17" xfId="3" applyFont="1" applyFill="1" applyBorder="1" applyAlignment="1">
      <alignment vertical="center"/>
    </xf>
    <xf numFmtId="0" fontId="25" fillId="11" borderId="45" xfId="3" applyFont="1" applyFill="1" applyBorder="1" applyAlignment="1">
      <alignment vertical="center"/>
    </xf>
    <xf numFmtId="0" fontId="25" fillId="12" borderId="15" xfId="3" applyFont="1" applyFill="1" applyBorder="1" applyAlignment="1">
      <alignment vertical="center"/>
    </xf>
    <xf numFmtId="0" fontId="25" fillId="12" borderId="0" xfId="3" applyFont="1" applyFill="1" applyBorder="1" applyAlignment="1">
      <alignment vertical="center"/>
    </xf>
    <xf numFmtId="0" fontId="25" fillId="11" borderId="10" xfId="3" applyFont="1" applyFill="1" applyBorder="1" applyAlignment="1">
      <alignment vertical="center"/>
    </xf>
    <xf numFmtId="0" fontId="25" fillId="11" borderId="0" xfId="3" applyFont="1" applyFill="1" applyBorder="1" applyAlignment="1">
      <alignment vertical="center"/>
    </xf>
    <xf numFmtId="0" fontId="25" fillId="11" borderId="9" xfId="3" applyFont="1" applyFill="1" applyBorder="1" applyAlignment="1">
      <alignment vertical="center"/>
    </xf>
    <xf numFmtId="0" fontId="26" fillId="12" borderId="15" xfId="3" applyFont="1" applyFill="1" applyBorder="1" applyAlignment="1">
      <alignment vertical="center"/>
    </xf>
    <xf numFmtId="0" fontId="26" fillId="12" borderId="0" xfId="3" applyFont="1" applyFill="1" applyBorder="1" applyAlignment="1">
      <alignment vertical="center"/>
    </xf>
    <xf numFmtId="0" fontId="25" fillId="0" borderId="5" xfId="3" applyFont="1" applyBorder="1" applyAlignment="1">
      <alignment vertical="center"/>
    </xf>
    <xf numFmtId="0" fontId="25" fillId="0" borderId="4" xfId="3" applyFont="1" applyBorder="1" applyAlignment="1">
      <alignment vertical="center"/>
    </xf>
    <xf numFmtId="0" fontId="26" fillId="0" borderId="63" xfId="3" applyFont="1" applyBorder="1" applyAlignment="1">
      <alignment vertical="center"/>
    </xf>
    <xf numFmtId="0" fontId="32" fillId="0" borderId="0" xfId="3" applyFont="1" applyBorder="1" applyAlignment="1">
      <alignment horizontal="center" vertical="top"/>
    </xf>
    <xf numFmtId="0" fontId="26" fillId="0" borderId="9" xfId="3" applyFont="1" applyBorder="1" applyAlignment="1">
      <alignment vertical="center"/>
    </xf>
    <xf numFmtId="0" fontId="21" fillId="0" borderId="0" xfId="3" applyBorder="1" applyAlignment="1">
      <alignment horizontal="center" vertical="center" shrinkToFit="1"/>
    </xf>
    <xf numFmtId="0" fontId="32" fillId="0" borderId="0" xfId="3" applyFont="1" applyBorder="1" applyAlignment="1">
      <alignment vertical="top"/>
    </xf>
    <xf numFmtId="0" fontId="21" fillId="0" borderId="0" xfId="3" applyBorder="1" applyAlignment="1">
      <alignment vertical="center" shrinkToFit="1"/>
    </xf>
    <xf numFmtId="0" fontId="26" fillId="0" borderId="10" xfId="3" applyFont="1" applyBorder="1" applyAlignment="1">
      <alignment vertical="center"/>
    </xf>
    <xf numFmtId="49" fontId="21" fillId="0" borderId="0" xfId="3" applyNumberFormat="1" applyBorder="1" applyAlignment="1">
      <alignment vertical="center"/>
    </xf>
    <xf numFmtId="0" fontId="34" fillId="0" borderId="0" xfId="3" applyFont="1" applyBorder="1" applyAlignment="1">
      <alignment wrapText="1"/>
    </xf>
    <xf numFmtId="0" fontId="34" fillId="0" borderId="0" xfId="3" applyFont="1" applyBorder="1" applyAlignment="1">
      <alignment vertical="center"/>
    </xf>
    <xf numFmtId="0" fontId="26" fillId="0" borderId="0" xfId="3" applyFont="1" applyBorder="1" applyAlignment="1">
      <alignment vertical="center" wrapText="1"/>
    </xf>
    <xf numFmtId="0" fontId="26" fillId="0" borderId="15" xfId="3" applyFont="1" applyBorder="1" applyAlignment="1">
      <alignment vertical="center" wrapText="1"/>
    </xf>
    <xf numFmtId="0" fontId="26" fillId="11" borderId="5" xfId="3" applyFont="1" applyFill="1" applyBorder="1" applyAlignment="1">
      <alignment vertical="center" wrapText="1"/>
    </xf>
    <xf numFmtId="0" fontId="26" fillId="11" borderId="4" xfId="3" applyFont="1" applyFill="1" applyBorder="1" applyAlignment="1">
      <alignment vertical="center" wrapText="1"/>
    </xf>
    <xf numFmtId="0" fontId="26" fillId="11" borderId="6" xfId="3" applyFont="1" applyFill="1" applyBorder="1" applyAlignment="1">
      <alignment vertical="top" wrapText="1"/>
    </xf>
    <xf numFmtId="0" fontId="26" fillId="11" borderId="9" xfId="3" applyFont="1" applyFill="1" applyBorder="1" applyAlignment="1">
      <alignment vertical="top" wrapText="1"/>
    </xf>
    <xf numFmtId="0" fontId="26" fillId="11" borderId="73" xfId="3" applyFont="1" applyFill="1" applyBorder="1" applyAlignment="1">
      <alignment horizontal="left" vertical="top" wrapText="1"/>
    </xf>
    <xf numFmtId="0" fontId="26" fillId="0" borderId="0" xfId="3" applyFont="1" applyBorder="1" applyAlignment="1">
      <alignment vertical="center" textRotation="255" wrapText="1"/>
    </xf>
    <xf numFmtId="0" fontId="26" fillId="0" borderId="14" xfId="3" applyFont="1" applyBorder="1" applyAlignment="1">
      <alignment vertical="center" wrapText="1"/>
    </xf>
    <xf numFmtId="0" fontId="26" fillId="11" borderId="15" xfId="3" applyFont="1" applyFill="1" applyBorder="1" applyAlignment="1">
      <alignment vertical="center" wrapText="1"/>
    </xf>
    <xf numFmtId="0" fontId="26" fillId="11" borderId="0" xfId="3" applyFont="1" applyFill="1" applyBorder="1" applyAlignment="1">
      <alignment vertical="center" wrapText="1"/>
    </xf>
    <xf numFmtId="0" fontId="26" fillId="11" borderId="14" xfId="3" applyFont="1" applyFill="1" applyBorder="1" applyAlignment="1">
      <alignment vertical="center" wrapText="1"/>
    </xf>
    <xf numFmtId="0" fontId="28" fillId="0" borderId="15" xfId="3" applyFont="1" applyBorder="1" applyAlignment="1">
      <alignment horizontal="left" vertical="center" wrapText="1"/>
    </xf>
    <xf numFmtId="0" fontId="28" fillId="0" borderId="0" xfId="3" applyFont="1" applyBorder="1" applyAlignment="1">
      <alignment horizontal="left" vertical="center" wrapText="1"/>
    </xf>
    <xf numFmtId="0" fontId="28" fillId="0" borderId="14" xfId="3" applyFont="1" applyBorder="1" applyAlignment="1">
      <alignment horizontal="left" vertical="center" wrapText="1"/>
    </xf>
    <xf numFmtId="0" fontId="26" fillId="11" borderId="13" xfId="3" applyFont="1" applyFill="1" applyBorder="1" applyAlignment="1">
      <alignment vertical="center" wrapText="1"/>
    </xf>
    <xf numFmtId="0" fontId="26" fillId="11" borderId="12" xfId="3" applyFont="1" applyFill="1" applyBorder="1" applyAlignment="1">
      <alignment vertical="center" wrapText="1"/>
    </xf>
    <xf numFmtId="0" fontId="26" fillId="11" borderId="11" xfId="3" applyFont="1" applyFill="1" applyBorder="1" applyAlignment="1">
      <alignment vertical="center" wrapText="1"/>
    </xf>
    <xf numFmtId="0" fontId="35" fillId="0" borderId="0" xfId="3" applyFont="1" applyBorder="1" applyAlignment="1">
      <alignment wrapText="1"/>
    </xf>
    <xf numFmtId="0" fontId="21" fillId="0" borderId="0" xfId="3"/>
    <xf numFmtId="0" fontId="26" fillId="0" borderId="0" xfId="0" applyFont="1" applyBorder="1" applyAlignment="1">
      <alignment vertical="center"/>
    </xf>
    <xf numFmtId="0" fontId="26" fillId="0" borderId="15" xfId="0" applyFont="1" applyBorder="1" applyAlignment="1">
      <alignment vertical="center"/>
    </xf>
    <xf numFmtId="0" fontId="26" fillId="0" borderId="0" xfId="0" applyFont="1" applyBorder="1" applyAlignment="1">
      <alignment vertical="center" wrapText="1"/>
    </xf>
    <xf numFmtId="0" fontId="26" fillId="0" borderId="17" xfId="0" applyFont="1" applyBorder="1" applyAlignment="1">
      <alignment vertical="center" wrapText="1"/>
    </xf>
    <xf numFmtId="0" fontId="6" fillId="5" borderId="9" xfId="2" applyNumberFormat="1" applyFont="1" applyFill="1" applyBorder="1" applyAlignment="1">
      <alignment horizontal="left" vertical="center" shrinkToFit="1"/>
    </xf>
    <xf numFmtId="0" fontId="6" fillId="5" borderId="0" xfId="2" applyNumberFormat="1" applyFont="1" applyFill="1" applyBorder="1" applyAlignment="1">
      <alignment horizontal="left" vertical="center" shrinkToFit="1"/>
    </xf>
    <xf numFmtId="0" fontId="8" fillId="5" borderId="0" xfId="2" applyNumberFormat="1" applyFont="1" applyFill="1" applyAlignment="1">
      <alignment horizontal="left" vertical="center" shrinkToFit="1"/>
    </xf>
    <xf numFmtId="0" fontId="8" fillId="5" borderId="0" xfId="2" applyNumberFormat="1" applyFont="1" applyFill="1" applyAlignment="1">
      <alignment horizontal="right" vertical="center" shrinkToFit="1"/>
    </xf>
    <xf numFmtId="0" fontId="6" fillId="5" borderId="10" xfId="2" applyNumberFormat="1" applyFont="1" applyFill="1" applyBorder="1" applyAlignment="1">
      <alignment horizontal="left" vertical="center" shrinkToFit="1"/>
    </xf>
    <xf numFmtId="49" fontId="6" fillId="5" borderId="0" xfId="2" applyNumberFormat="1" applyFont="1" applyFill="1" applyAlignment="1">
      <alignment horizontal="left" vertical="center" shrinkToFit="1"/>
    </xf>
    <xf numFmtId="0" fontId="6" fillId="5" borderId="0" xfId="2" applyNumberFormat="1" applyFont="1" applyFill="1" applyAlignment="1">
      <alignment horizontal="left" vertical="center" shrinkToFit="1"/>
    </xf>
    <xf numFmtId="0" fontId="0" fillId="6" borderId="1"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0" fillId="8" borderId="1" xfId="0" applyNumberFormat="1" applyFill="1" applyBorder="1" applyAlignment="1">
      <alignment horizontal="center" vertical="center" shrinkToFit="1"/>
    </xf>
    <xf numFmtId="0" fontId="0" fillId="8" borderId="2" xfId="0" applyNumberFormat="1" applyFill="1" applyBorder="1" applyAlignment="1">
      <alignment horizontal="center" vertical="center" shrinkToFit="1"/>
    </xf>
    <xf numFmtId="0" fontId="0" fillId="8" borderId="3" xfId="0" applyNumberFormat="1" applyFill="1" applyBorder="1" applyAlignment="1">
      <alignment horizontal="center" vertical="center" shrinkToFit="1"/>
    </xf>
    <xf numFmtId="0" fontId="4" fillId="5" borderId="0" xfId="2" applyNumberFormat="1" applyFont="1" applyFill="1" applyAlignment="1">
      <alignment horizontal="left" vertical="center" shrinkToFit="1"/>
    </xf>
    <xf numFmtId="0" fontId="9" fillId="5" borderId="0" xfId="2" applyNumberFormat="1" applyFont="1" applyFill="1" applyAlignment="1">
      <alignment horizontal="center" vertical="center" shrinkToFit="1"/>
    </xf>
    <xf numFmtId="14" fontId="2" fillId="5" borderId="0" xfId="2" applyNumberFormat="1" applyFont="1" applyFill="1" applyAlignment="1">
      <alignment horizontal="right" vertical="center" shrinkToFit="1"/>
    </xf>
    <xf numFmtId="0" fontId="2" fillId="5" borderId="0" xfId="2" applyNumberFormat="1" applyFont="1" applyFill="1" applyAlignment="1">
      <alignment horizontal="right" vertical="center" shrinkToFit="1"/>
    </xf>
    <xf numFmtId="0" fontId="6" fillId="5" borderId="23" xfId="2" applyNumberFormat="1" applyFont="1" applyFill="1" applyBorder="1" applyAlignment="1">
      <alignment horizontal="left" vertical="center" shrinkToFit="1"/>
    </xf>
    <xf numFmtId="0" fontId="6" fillId="5" borderId="4" xfId="2" applyNumberFormat="1" applyFont="1" applyFill="1" applyBorder="1" applyAlignment="1">
      <alignment horizontal="left" vertical="center" shrinkToFit="1"/>
    </xf>
    <xf numFmtId="0" fontId="7" fillId="5" borderId="0" xfId="2" applyNumberFormat="1" applyFont="1" applyFill="1" applyAlignment="1">
      <alignment horizontal="center" vertical="center" shrinkToFit="1"/>
    </xf>
    <xf numFmtId="3" fontId="6" fillId="5" borderId="7" xfId="2" applyNumberFormat="1" applyFont="1" applyFill="1" applyBorder="1" applyAlignment="1">
      <alignment horizontal="left" vertical="center" shrinkToFit="1"/>
    </xf>
    <xf numFmtId="3" fontId="6" fillId="5" borderId="8" xfId="2" applyNumberFormat="1" applyFont="1" applyFill="1" applyBorder="1" applyAlignment="1">
      <alignment horizontal="left" vertical="center" shrinkToFit="1"/>
    </xf>
    <xf numFmtId="3" fontId="6" fillId="5" borderId="0" xfId="2" applyNumberFormat="1" applyFont="1" applyFill="1" applyBorder="1" applyAlignment="1">
      <alignment horizontal="left" vertical="center" shrinkToFit="1"/>
    </xf>
    <xf numFmtId="3" fontId="6" fillId="5" borderId="10" xfId="2" applyNumberFormat="1" applyFont="1" applyFill="1" applyBorder="1" applyAlignment="1">
      <alignment horizontal="left" vertical="center" shrinkToFit="1"/>
    </xf>
    <xf numFmtId="0" fontId="6" fillId="5" borderId="5" xfId="2" applyNumberFormat="1" applyFont="1" applyFill="1" applyBorder="1" applyAlignment="1">
      <alignment horizontal="left" vertical="center" shrinkToFit="1"/>
    </xf>
    <xf numFmtId="0" fontId="6" fillId="5" borderId="0" xfId="2" applyNumberFormat="1" applyFont="1" applyFill="1" applyBorder="1" applyAlignment="1">
      <alignment horizontal="right" vertical="center" shrinkToFit="1"/>
    </xf>
    <xf numFmtId="0" fontId="6" fillId="5" borderId="10" xfId="2" applyNumberFormat="1" applyFont="1" applyFill="1" applyBorder="1" applyAlignment="1">
      <alignment horizontal="right" vertical="center" shrinkToFit="1"/>
    </xf>
    <xf numFmtId="0" fontId="15" fillId="0" borderId="22" xfId="0" applyFont="1" applyBorder="1" applyAlignment="1">
      <alignment horizontal="center" vertical="center" shrinkToFit="1"/>
    </xf>
    <xf numFmtId="0" fontId="15" fillId="0" borderId="26" xfId="0" applyFont="1" applyBorder="1" applyAlignment="1">
      <alignment horizontal="center" vertical="center" shrinkToFit="1"/>
    </xf>
    <xf numFmtId="0" fontId="15" fillId="0" borderId="27" xfId="0" applyFont="1" applyBorder="1" applyAlignment="1">
      <alignment horizontal="center" vertical="center" shrinkToFit="1"/>
    </xf>
    <xf numFmtId="0" fontId="15" fillId="0" borderId="28" xfId="0" applyFont="1" applyBorder="1" applyAlignment="1">
      <alignment horizontal="center" vertical="center" shrinkToFit="1"/>
    </xf>
    <xf numFmtId="0" fontId="15" fillId="0" borderId="29" xfId="0" applyFont="1" applyBorder="1" applyAlignment="1">
      <alignment horizontal="center" vertical="center" shrinkToFit="1"/>
    </xf>
    <xf numFmtId="0" fontId="15" fillId="0" borderId="46" xfId="0" applyFont="1" applyBorder="1" applyAlignment="1">
      <alignment horizontal="center" vertical="center" shrinkToFit="1"/>
    </xf>
    <xf numFmtId="0" fontId="15" fillId="0" borderId="30" xfId="0" applyFont="1" applyBorder="1" applyAlignment="1">
      <alignment horizontal="center" vertical="center" shrinkToFit="1"/>
    </xf>
    <xf numFmtId="0" fontId="18" fillId="5" borderId="34" xfId="0" applyNumberFormat="1" applyFont="1" applyFill="1" applyBorder="1" applyAlignment="1">
      <alignment horizontal="center" vertical="center" shrinkToFit="1"/>
    </xf>
    <xf numFmtId="0" fontId="18" fillId="5" borderId="89" xfId="0" applyNumberFormat="1" applyFont="1" applyFill="1" applyBorder="1" applyAlignment="1">
      <alignment horizontal="center" vertical="center" shrinkToFit="1"/>
    </xf>
    <xf numFmtId="0" fontId="18" fillId="5" borderId="35" xfId="0" applyNumberFormat="1" applyFont="1" applyFill="1" applyBorder="1" applyAlignment="1">
      <alignment horizontal="center" vertical="center" shrinkToFit="1"/>
    </xf>
    <xf numFmtId="0" fontId="0" fillId="0" borderId="90" xfId="0" applyBorder="1" applyAlignment="1">
      <alignment horizontal="center" vertical="center"/>
    </xf>
    <xf numFmtId="0" fontId="0" fillId="0" borderId="91" xfId="0" applyBorder="1" applyAlignment="1">
      <alignment horizontal="center" vertical="center"/>
    </xf>
    <xf numFmtId="0" fontId="38" fillId="5" borderId="91" xfId="0" applyFont="1" applyFill="1" applyBorder="1" applyAlignment="1">
      <alignment horizontal="left" vertical="center"/>
    </xf>
    <xf numFmtId="0" fontId="38" fillId="5" borderId="92" xfId="0" applyFont="1" applyFill="1" applyBorder="1" applyAlignment="1">
      <alignment horizontal="left" vertical="center"/>
    </xf>
    <xf numFmtId="0" fontId="0" fillId="0" borderId="52" xfId="0" applyBorder="1" applyAlignment="1">
      <alignment horizontal="center" vertical="center"/>
    </xf>
    <xf numFmtId="0" fontId="0" fillId="0" borderId="51" xfId="0" applyBorder="1" applyAlignment="1">
      <alignment horizontal="center" vertical="center"/>
    </xf>
    <xf numFmtId="0" fontId="38" fillId="5" borderId="73" xfId="0" applyFont="1" applyFill="1" applyBorder="1" applyAlignment="1">
      <alignment horizontal="center" vertical="center"/>
    </xf>
    <xf numFmtId="0" fontId="38" fillId="5" borderId="12" xfId="0" applyFont="1" applyFill="1" applyBorder="1" applyAlignment="1">
      <alignment horizontal="center" vertical="center"/>
    </xf>
    <xf numFmtId="0" fontId="38" fillId="5" borderId="13" xfId="0" applyFont="1" applyFill="1" applyBorder="1" applyAlignment="1">
      <alignment horizontal="center" vertical="center"/>
    </xf>
    <xf numFmtId="49" fontId="17" fillId="5" borderId="31" xfId="0" applyNumberFormat="1" applyFont="1" applyFill="1" applyBorder="1" applyAlignment="1">
      <alignment horizontal="center" vertical="center" shrinkToFit="1"/>
    </xf>
    <xf numFmtId="49" fontId="17" fillId="5" borderId="32" xfId="0" applyNumberFormat="1" applyFont="1" applyFill="1" applyBorder="1" applyAlignment="1">
      <alignment horizontal="center" vertical="center" shrinkToFit="1"/>
    </xf>
    <xf numFmtId="49" fontId="17" fillId="5" borderId="33" xfId="0" applyNumberFormat="1" applyFont="1" applyFill="1" applyBorder="1" applyAlignment="1">
      <alignment horizontal="center" vertical="center" shrinkToFit="1"/>
    </xf>
    <xf numFmtId="0" fontId="0" fillId="0" borderId="22" xfId="0" applyBorder="1" applyAlignment="1">
      <alignment horizontal="center" vertical="center"/>
    </xf>
    <xf numFmtId="0" fontId="0" fillId="0" borderId="22" xfId="0" applyBorder="1" applyAlignment="1">
      <alignment horizontal="left" vertical="center"/>
    </xf>
    <xf numFmtId="0" fontId="15" fillId="0" borderId="31" xfId="0" applyFont="1" applyBorder="1" applyAlignment="1">
      <alignment horizontal="center" vertical="center" shrinkToFit="1"/>
    </xf>
    <xf numFmtId="0" fontId="15" fillId="0" borderId="32" xfId="0" applyFont="1" applyBorder="1" applyAlignment="1">
      <alignment horizontal="center" vertical="center" shrinkToFit="1"/>
    </xf>
    <xf numFmtId="0" fontId="36" fillId="3" borderId="22" xfId="0" applyFont="1" applyFill="1" applyBorder="1" applyAlignment="1">
      <alignment horizontal="center" vertical="center"/>
    </xf>
    <xf numFmtId="0" fontId="15" fillId="0" borderId="24"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25" xfId="0" applyFont="1" applyBorder="1" applyAlignment="1">
      <alignment horizontal="center" vertical="center" shrinkToFit="1"/>
    </xf>
    <xf numFmtId="0" fontId="15" fillId="0" borderId="19"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20" xfId="0" applyFont="1" applyBorder="1" applyAlignment="1">
      <alignment horizontal="center" vertical="center" shrinkToFit="1"/>
    </xf>
    <xf numFmtId="0" fontId="19" fillId="2" borderId="1" xfId="0" applyFont="1" applyFill="1" applyBorder="1" applyAlignment="1">
      <alignment horizontal="center" vertical="center" shrinkToFit="1"/>
    </xf>
    <xf numFmtId="0" fontId="19" fillId="2" borderId="3" xfId="0" applyFont="1" applyFill="1" applyBorder="1" applyAlignment="1">
      <alignment horizontal="center" vertical="center" shrinkToFit="1"/>
    </xf>
    <xf numFmtId="0" fontId="20" fillId="0" borderId="21" xfId="0" applyFont="1" applyBorder="1" applyAlignment="1" applyProtection="1">
      <alignment horizontal="center" vertical="center" shrinkToFit="1"/>
      <protection locked="0"/>
    </xf>
    <xf numFmtId="0" fontId="20" fillId="0" borderId="4" xfId="0" applyFont="1" applyBorder="1" applyAlignment="1" applyProtection="1">
      <alignment horizontal="center" vertical="center" shrinkToFit="1"/>
      <protection locked="0"/>
    </xf>
    <xf numFmtId="0" fontId="16" fillId="0" borderId="21"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44" xfId="0" applyFont="1" applyBorder="1" applyAlignment="1">
      <alignment horizontal="center" vertical="center" shrinkToFit="1"/>
    </xf>
    <xf numFmtId="49" fontId="17" fillId="5" borderId="21" xfId="0" applyNumberFormat="1" applyFont="1" applyFill="1" applyBorder="1" applyAlignment="1">
      <alignment horizontal="center" vertical="center" shrinkToFit="1"/>
    </xf>
    <xf numFmtId="49" fontId="17" fillId="5" borderId="4" xfId="0" applyNumberFormat="1" applyFont="1" applyFill="1" applyBorder="1" applyAlignment="1">
      <alignment horizontal="center" vertical="center" shrinkToFit="1"/>
    </xf>
    <xf numFmtId="49" fontId="17" fillId="5" borderId="44" xfId="0" applyNumberFormat="1" applyFont="1" applyFill="1" applyBorder="1" applyAlignment="1">
      <alignment horizontal="center" vertical="center" shrinkToFit="1"/>
    </xf>
    <xf numFmtId="0" fontId="26" fillId="0" borderId="0" xfId="3" applyFont="1" applyBorder="1" applyAlignment="1">
      <alignment horizontal="center" vertical="center"/>
    </xf>
    <xf numFmtId="0" fontId="26" fillId="0" borderId="17" xfId="3" applyFont="1" applyBorder="1" applyAlignment="1">
      <alignment horizontal="center" vertical="center"/>
    </xf>
    <xf numFmtId="0" fontId="26" fillId="0" borderId="0" xfId="0" applyFont="1" applyBorder="1" applyAlignment="1">
      <alignment horizontal="left" vertical="center"/>
    </xf>
    <xf numFmtId="0" fontId="26" fillId="0" borderId="15" xfId="0" applyFont="1" applyBorder="1" applyAlignment="1">
      <alignment horizontal="left" vertical="center"/>
    </xf>
    <xf numFmtId="0" fontId="26" fillId="0" borderId="17" xfId="0" applyFont="1" applyBorder="1" applyAlignment="1">
      <alignment horizontal="left" vertical="center"/>
    </xf>
    <xf numFmtId="0" fontId="26" fillId="0" borderId="18" xfId="0" applyFont="1" applyBorder="1" applyAlignment="1">
      <alignment horizontal="left" vertical="center"/>
    </xf>
    <xf numFmtId="0" fontId="21" fillId="0" borderId="23" xfId="3" applyBorder="1" applyAlignment="1">
      <alignment horizontal="center" vertical="center"/>
    </xf>
    <xf numFmtId="0" fontId="21" fillId="0" borderId="4" xfId="3" applyBorder="1" applyAlignment="1">
      <alignment horizontal="center" vertical="center"/>
    </xf>
    <xf numFmtId="0" fontId="23" fillId="0" borderId="23" xfId="3" applyFont="1" applyBorder="1" applyAlignment="1">
      <alignment horizontal="center" vertical="center"/>
    </xf>
    <xf numFmtId="0" fontId="23" fillId="0" borderId="4" xfId="3" applyFont="1" applyBorder="1" applyAlignment="1">
      <alignment horizontal="center" vertical="center"/>
    </xf>
    <xf numFmtId="49" fontId="21" fillId="0" borderId="4" xfId="3" applyNumberFormat="1" applyFont="1" applyBorder="1" applyAlignment="1">
      <alignment horizontal="center" vertical="center"/>
    </xf>
    <xf numFmtId="0" fontId="21" fillId="0" borderId="4" xfId="3" applyFont="1" applyBorder="1" applyAlignment="1">
      <alignment horizontal="center" vertical="center"/>
    </xf>
    <xf numFmtId="0" fontId="21" fillId="0" borderId="5" xfId="3" applyFont="1" applyBorder="1" applyAlignment="1">
      <alignment horizontal="center" vertical="center"/>
    </xf>
    <xf numFmtId="0" fontId="24" fillId="0" borderId="1" xfId="3" applyFont="1" applyBorder="1" applyAlignment="1">
      <alignment horizontal="center" vertical="center"/>
    </xf>
    <xf numFmtId="0" fontId="24" fillId="0" borderId="2" xfId="3" applyFont="1" applyBorder="1" applyAlignment="1">
      <alignment horizontal="center" vertical="center"/>
    </xf>
    <xf numFmtId="0" fontId="23" fillId="0" borderId="6" xfId="3" applyFont="1" applyBorder="1" applyAlignment="1">
      <alignment horizontal="center" vertical="center"/>
    </xf>
    <xf numFmtId="0" fontId="23" fillId="0" borderId="7" xfId="3" applyFont="1" applyBorder="1" applyAlignment="1">
      <alignment horizontal="center" vertical="center"/>
    </xf>
    <xf numFmtId="0" fontId="21" fillId="0" borderId="7" xfId="3" applyBorder="1" applyAlignment="1">
      <alignment horizontal="center" vertical="center"/>
    </xf>
    <xf numFmtId="0" fontId="21" fillId="0" borderId="8" xfId="3" applyBorder="1" applyAlignment="1">
      <alignment horizontal="center" vertical="center"/>
    </xf>
    <xf numFmtId="0" fontId="2" fillId="0" borderId="0" xfId="0" applyFont="1" applyBorder="1" applyAlignment="1">
      <alignment horizontal="left" vertical="center"/>
    </xf>
    <xf numFmtId="0" fontId="2" fillId="0" borderId="15" xfId="0" applyFont="1" applyBorder="1" applyAlignment="1">
      <alignment horizontal="left" vertical="center"/>
    </xf>
    <xf numFmtId="0" fontId="26" fillId="0" borderId="0" xfId="0" applyFont="1" applyBorder="1" applyAlignment="1">
      <alignment horizontal="center" vertical="center"/>
    </xf>
    <xf numFmtId="0" fontId="26" fillId="0" borderId="15" xfId="0" applyFont="1" applyBorder="1" applyAlignment="1">
      <alignment horizontal="center" vertical="center"/>
    </xf>
    <xf numFmtId="0" fontId="26" fillId="0" borderId="0" xfId="3" applyFont="1" applyBorder="1" applyAlignment="1">
      <alignment horizontal="center" vertical="center" wrapText="1"/>
    </xf>
    <xf numFmtId="0" fontId="26" fillId="0" borderId="7" xfId="3" applyFont="1" applyBorder="1" applyAlignment="1">
      <alignment horizontal="center" vertical="center"/>
    </xf>
    <xf numFmtId="0" fontId="28" fillId="0" borderId="0" xfId="3" applyFont="1" applyBorder="1" applyAlignment="1">
      <alignment horizontal="left" vertical="center"/>
    </xf>
    <xf numFmtId="0" fontId="28" fillId="0" borderId="15" xfId="3" applyFont="1" applyBorder="1" applyAlignment="1">
      <alignment horizontal="left" vertical="center"/>
    </xf>
    <xf numFmtId="0" fontId="26" fillId="0" borderId="57" xfId="3" applyFont="1" applyBorder="1" applyAlignment="1">
      <alignment horizontal="center" vertical="center" wrapText="1"/>
    </xf>
    <xf numFmtId="0" fontId="26" fillId="0" borderId="37" xfId="3" applyFont="1" applyBorder="1" applyAlignment="1">
      <alignment horizontal="center" vertical="center" wrapText="1"/>
    </xf>
    <xf numFmtId="0" fontId="26" fillId="0" borderId="55"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56" xfId="3" applyFont="1" applyBorder="1" applyAlignment="1">
      <alignment horizontal="center" vertical="center" wrapText="1"/>
    </xf>
    <xf numFmtId="0" fontId="26" fillId="0" borderId="54" xfId="3" applyFont="1" applyBorder="1" applyAlignment="1">
      <alignment horizontal="center" vertical="center" wrapText="1"/>
    </xf>
    <xf numFmtId="0" fontId="26" fillId="11" borderId="9" xfId="3" applyFont="1" applyFill="1" applyBorder="1" applyAlignment="1">
      <alignment horizontal="center" vertical="center" wrapText="1"/>
    </xf>
    <xf numFmtId="0" fontId="26" fillId="11" borderId="0" xfId="3" applyFont="1" applyFill="1" applyBorder="1" applyAlignment="1">
      <alignment horizontal="center" vertical="center"/>
    </xf>
    <xf numFmtId="0" fontId="26" fillId="11" borderId="9" xfId="3" applyFont="1" applyFill="1" applyBorder="1" applyAlignment="1">
      <alignment horizontal="center" vertical="center"/>
    </xf>
    <xf numFmtId="0" fontId="26" fillId="11" borderId="45" xfId="3" applyFont="1" applyFill="1" applyBorder="1" applyAlignment="1">
      <alignment horizontal="center" vertical="center"/>
    </xf>
    <xf numFmtId="0" fontId="26" fillId="11" borderId="17" xfId="3" applyFont="1" applyFill="1" applyBorder="1" applyAlignment="1">
      <alignment horizontal="center" vertical="center"/>
    </xf>
    <xf numFmtId="0" fontId="29" fillId="0" borderId="0" xfId="3" applyFont="1" applyBorder="1" applyAlignment="1">
      <alignment horizontal="left" vertical="center" wrapText="1"/>
    </xf>
    <xf numFmtId="0" fontId="27" fillId="9" borderId="0" xfId="3" applyFont="1" applyFill="1" applyBorder="1" applyAlignment="1">
      <alignment horizontal="center" vertical="center" textRotation="255"/>
    </xf>
    <xf numFmtId="0" fontId="27" fillId="10" borderId="13" xfId="3" applyFont="1" applyFill="1" applyBorder="1" applyAlignment="1">
      <alignment horizontal="center" vertical="center"/>
    </xf>
    <xf numFmtId="0" fontId="27" fillId="10" borderId="15" xfId="3" applyFont="1" applyFill="1" applyBorder="1" applyAlignment="1">
      <alignment horizontal="center" vertical="center"/>
    </xf>
    <xf numFmtId="0" fontId="27" fillId="10" borderId="18" xfId="3" applyFont="1" applyFill="1" applyBorder="1" applyAlignment="1">
      <alignment horizontal="center" vertical="center"/>
    </xf>
    <xf numFmtId="0" fontId="26" fillId="11" borderId="52" xfId="3" applyFont="1" applyFill="1" applyBorder="1" applyAlignment="1">
      <alignment horizontal="center" vertical="center"/>
    </xf>
    <xf numFmtId="0" fontId="26" fillId="11" borderId="51" xfId="3" applyFont="1" applyFill="1" applyBorder="1" applyAlignment="1">
      <alignment horizontal="center" vertical="center"/>
    </xf>
    <xf numFmtId="0" fontId="26" fillId="11" borderId="49" xfId="3" applyFont="1" applyFill="1" applyBorder="1" applyAlignment="1">
      <alignment horizontal="center" vertical="center"/>
    </xf>
    <xf numFmtId="0" fontId="26" fillId="11" borderId="48" xfId="3" applyFont="1" applyFill="1" applyBorder="1" applyAlignment="1">
      <alignment horizontal="center" vertical="center"/>
    </xf>
    <xf numFmtId="0" fontId="33" fillId="0" borderId="51" xfId="3" applyFont="1" applyBorder="1" applyAlignment="1">
      <alignment horizontal="left" vertical="center"/>
    </xf>
    <xf numFmtId="0" fontId="33" fillId="0" borderId="50" xfId="3" applyFont="1" applyBorder="1" applyAlignment="1">
      <alignment horizontal="left" vertical="center"/>
    </xf>
    <xf numFmtId="0" fontId="33" fillId="0" borderId="48" xfId="3" applyFont="1" applyBorder="1" applyAlignment="1">
      <alignment horizontal="left" vertical="center"/>
    </xf>
    <xf numFmtId="0" fontId="33" fillId="0" borderId="47" xfId="3" applyFont="1" applyBorder="1" applyAlignment="1">
      <alignment horizontal="left" vertical="center"/>
    </xf>
    <xf numFmtId="0" fontId="26" fillId="0" borderId="0" xfId="3" applyFont="1" applyBorder="1" applyAlignment="1">
      <alignment horizontal="left" vertical="center"/>
    </xf>
    <xf numFmtId="0" fontId="26" fillId="0" borderId="15" xfId="3" applyFont="1" applyBorder="1" applyAlignment="1">
      <alignment horizontal="left" vertical="center"/>
    </xf>
    <xf numFmtId="0" fontId="28" fillId="0" borderId="42" xfId="3" applyFont="1" applyBorder="1" applyAlignment="1">
      <alignment horizontal="right" vertical="center" wrapText="1"/>
    </xf>
    <xf numFmtId="0" fontId="28" fillId="0" borderId="58" xfId="3" applyFont="1" applyBorder="1" applyAlignment="1">
      <alignment horizontal="right" vertical="center" wrapText="1"/>
    </xf>
    <xf numFmtId="0" fontId="28" fillId="0" borderId="59" xfId="3" applyFont="1" applyBorder="1" applyAlignment="1">
      <alignment horizontal="right" vertical="center" wrapText="1"/>
    </xf>
    <xf numFmtId="0" fontId="26" fillId="11" borderId="23" xfId="3" applyFont="1" applyFill="1" applyBorder="1" applyAlignment="1">
      <alignment horizontal="left" vertical="center"/>
    </xf>
    <xf numFmtId="0" fontId="26" fillId="11" borderId="4" xfId="3" applyFont="1" applyFill="1" applyBorder="1" applyAlignment="1">
      <alignment horizontal="left" vertical="center"/>
    </xf>
    <xf numFmtId="0" fontId="26" fillId="0" borderId="23" xfId="3" applyFont="1" applyBorder="1" applyAlignment="1">
      <alignment horizontal="left" vertical="center" wrapText="1"/>
    </xf>
    <xf numFmtId="0" fontId="26" fillId="0" borderId="4" xfId="3" applyFont="1" applyBorder="1" applyAlignment="1">
      <alignment horizontal="left" vertical="center"/>
    </xf>
    <xf numFmtId="0" fontId="26" fillId="0" borderId="5" xfId="3" applyFont="1" applyBorder="1" applyAlignment="1">
      <alignment horizontal="left" vertical="center"/>
    </xf>
    <xf numFmtId="0" fontId="26" fillId="0" borderId="9" xfId="3" applyFont="1" applyBorder="1" applyAlignment="1">
      <alignment horizontal="left" vertical="center"/>
    </xf>
    <xf numFmtId="0" fontId="26" fillId="0" borderId="10" xfId="3" applyFont="1" applyBorder="1" applyAlignment="1">
      <alignment horizontal="left" vertical="center"/>
    </xf>
    <xf numFmtId="0" fontId="26" fillId="0" borderId="45" xfId="3" applyFont="1" applyBorder="1" applyAlignment="1">
      <alignment horizontal="left" vertical="center"/>
    </xf>
    <xf numFmtId="0" fontId="26" fillId="0" borderId="17" xfId="3" applyFont="1" applyBorder="1" applyAlignment="1">
      <alignment horizontal="left" vertical="center"/>
    </xf>
    <xf numFmtId="0" fontId="26" fillId="0" borderId="53" xfId="3" applyFont="1" applyBorder="1" applyAlignment="1">
      <alignment horizontal="left" vertical="center"/>
    </xf>
    <xf numFmtId="0" fontId="30" fillId="11" borderId="9" xfId="3" applyFont="1" applyFill="1" applyBorder="1" applyAlignment="1">
      <alignment horizontal="center" vertical="center" wrapText="1"/>
    </xf>
    <xf numFmtId="0" fontId="30" fillId="11" borderId="0" xfId="3" applyFont="1" applyFill="1" applyBorder="1" applyAlignment="1">
      <alignment horizontal="center" vertical="center"/>
    </xf>
    <xf numFmtId="0" fontId="30" fillId="11" borderId="10" xfId="3" applyFont="1" applyFill="1" applyBorder="1" applyAlignment="1">
      <alignment horizontal="center" vertical="center"/>
    </xf>
    <xf numFmtId="0" fontId="30" fillId="11" borderId="9" xfId="3" applyFont="1" applyFill="1" applyBorder="1" applyAlignment="1">
      <alignment horizontal="center" vertical="center"/>
    </xf>
    <xf numFmtId="0" fontId="30" fillId="11" borderId="45" xfId="3" applyFont="1" applyFill="1" applyBorder="1" applyAlignment="1">
      <alignment horizontal="center" vertical="center"/>
    </xf>
    <xf numFmtId="0" fontId="30" fillId="11" borderId="17" xfId="3" applyFont="1" applyFill="1" applyBorder="1" applyAlignment="1">
      <alignment horizontal="center" vertical="center"/>
    </xf>
    <xf numFmtId="0" fontId="30" fillId="11" borderId="53" xfId="3" applyFont="1" applyFill="1" applyBorder="1" applyAlignment="1">
      <alignment horizontal="center" vertical="center"/>
    </xf>
    <xf numFmtId="0" fontId="26" fillId="11" borderId="5" xfId="3" applyFont="1" applyFill="1" applyBorder="1" applyAlignment="1">
      <alignment horizontal="left" vertical="center"/>
    </xf>
    <xf numFmtId="0" fontId="26" fillId="0" borderId="4" xfId="3" applyFont="1" applyBorder="1" applyAlignment="1">
      <alignment horizontal="left" vertical="center" wrapText="1"/>
    </xf>
    <xf numFmtId="0" fontId="26" fillId="0" borderId="5" xfId="3" applyFont="1" applyBorder="1" applyAlignment="1">
      <alignment horizontal="left" vertical="center" wrapText="1"/>
    </xf>
    <xf numFmtId="0" fontId="26" fillId="0" borderId="0" xfId="3" applyFont="1" applyBorder="1" applyAlignment="1">
      <alignment horizontal="left" vertical="center" wrapText="1"/>
    </xf>
    <xf numFmtId="0" fontId="26" fillId="0" borderId="10" xfId="3" applyFont="1" applyBorder="1" applyAlignment="1">
      <alignment horizontal="left" vertical="center" wrapText="1"/>
    </xf>
    <xf numFmtId="0" fontId="26" fillId="0" borderId="7" xfId="3" applyFont="1" applyBorder="1" applyAlignment="1">
      <alignment horizontal="left" vertical="center" wrapText="1"/>
    </xf>
    <xf numFmtId="0" fontId="26" fillId="0" borderId="8" xfId="3" applyFont="1" applyBorder="1" applyAlignment="1">
      <alignment horizontal="left" vertical="center" wrapText="1"/>
    </xf>
    <xf numFmtId="0" fontId="26" fillId="11" borderId="10" xfId="3" applyFont="1" applyFill="1" applyBorder="1" applyAlignment="1">
      <alignment horizontal="center" vertical="center"/>
    </xf>
    <xf numFmtId="0" fontId="28" fillId="11" borderId="9" xfId="3" applyFont="1" applyFill="1" applyBorder="1" applyAlignment="1">
      <alignment horizontal="center" vertical="center" wrapText="1"/>
    </xf>
    <xf numFmtId="0" fontId="28" fillId="11" borderId="0" xfId="3" applyFont="1" applyFill="1" applyBorder="1" applyAlignment="1">
      <alignment horizontal="center" vertical="center"/>
    </xf>
    <xf numFmtId="0" fontId="28" fillId="11" borderId="10" xfId="3" applyFont="1" applyFill="1" applyBorder="1" applyAlignment="1">
      <alignment horizontal="center" vertical="center"/>
    </xf>
    <xf numFmtId="0" fontId="28" fillId="11" borderId="6" xfId="3" applyFont="1" applyFill="1" applyBorder="1" applyAlignment="1">
      <alignment horizontal="center" vertical="center"/>
    </xf>
    <xf numFmtId="0" fontId="28" fillId="11" borderId="7" xfId="3" applyFont="1" applyFill="1" applyBorder="1" applyAlignment="1">
      <alignment horizontal="center" vertical="center"/>
    </xf>
    <xf numFmtId="0" fontId="28" fillId="11" borderId="8" xfId="3" applyFont="1" applyFill="1" applyBorder="1" applyAlignment="1">
      <alignment horizontal="center" vertical="center"/>
    </xf>
    <xf numFmtId="0" fontId="25" fillId="0" borderId="21" xfId="3" applyFont="1" applyBorder="1" applyAlignment="1">
      <alignment horizontal="center" vertical="center"/>
    </xf>
    <xf numFmtId="0" fontId="25" fillId="0" borderId="4" xfId="3" applyFont="1" applyBorder="1" applyAlignment="1">
      <alignment horizontal="center" vertical="center"/>
    </xf>
    <xf numFmtId="0" fontId="25" fillId="0" borderId="5" xfId="3" applyFont="1" applyBorder="1" applyAlignment="1">
      <alignment horizontal="center" vertical="center"/>
    </xf>
    <xf numFmtId="0" fontId="25" fillId="0" borderId="14" xfId="3" applyFont="1" applyBorder="1" applyAlignment="1">
      <alignment horizontal="center" vertical="center"/>
    </xf>
    <xf numFmtId="0" fontId="25" fillId="0" borderId="0" xfId="3" applyFont="1" applyBorder="1" applyAlignment="1">
      <alignment horizontal="center" vertical="center"/>
    </xf>
    <xf numFmtId="0" fontId="25" fillId="0" borderId="10" xfId="3" applyFont="1" applyBorder="1" applyAlignment="1">
      <alignment horizontal="center" vertical="center"/>
    </xf>
    <xf numFmtId="0" fontId="25" fillId="0" borderId="16" xfId="3" applyFont="1" applyBorder="1" applyAlignment="1">
      <alignment horizontal="center" vertical="center"/>
    </xf>
    <xf numFmtId="0" fontId="25" fillId="0" borderId="17" xfId="3" applyFont="1" applyBorder="1" applyAlignment="1">
      <alignment horizontal="center" vertical="center"/>
    </xf>
    <xf numFmtId="0" fontId="25" fillId="0" borderId="53" xfId="3" applyFont="1" applyBorder="1" applyAlignment="1">
      <alignment horizontal="center" vertical="center"/>
    </xf>
    <xf numFmtId="0" fontId="26" fillId="11" borderId="9" xfId="3" applyFont="1" applyFill="1" applyBorder="1" applyAlignment="1">
      <alignment horizontal="left" vertical="center"/>
    </xf>
    <xf numFmtId="0" fontId="26" fillId="11" borderId="0" xfId="3" applyFont="1" applyFill="1" applyBorder="1" applyAlignment="1">
      <alignment horizontal="left" vertical="center"/>
    </xf>
    <xf numFmtId="0" fontId="26" fillId="11" borderId="10" xfId="3" applyFont="1" applyFill="1" applyBorder="1" applyAlignment="1">
      <alignment horizontal="left" vertical="center"/>
    </xf>
    <xf numFmtId="0" fontId="37" fillId="0" borderId="23" xfId="3" applyFont="1" applyBorder="1" applyAlignment="1">
      <alignment horizontal="center" vertical="center" wrapText="1"/>
    </xf>
    <xf numFmtId="0" fontId="37" fillId="0" borderId="4" xfId="3" applyFont="1" applyBorder="1" applyAlignment="1">
      <alignment horizontal="center" vertical="center" wrapText="1"/>
    </xf>
    <xf numFmtId="0" fontId="37" fillId="0" borderId="5" xfId="3" applyFont="1" applyBorder="1" applyAlignment="1">
      <alignment horizontal="center" vertical="center" wrapText="1"/>
    </xf>
    <xf numFmtId="0" fontId="37" fillId="0" borderId="9" xfId="3" applyFont="1" applyBorder="1" applyAlignment="1">
      <alignment horizontal="center" vertical="center" wrapText="1"/>
    </xf>
    <xf numFmtId="0" fontId="37" fillId="0" borderId="0" xfId="3" applyFont="1" applyBorder="1" applyAlignment="1">
      <alignment horizontal="center" vertical="center" wrapText="1"/>
    </xf>
    <xf numFmtId="0" fontId="37" fillId="0" borderId="10" xfId="3" applyFont="1" applyBorder="1" applyAlignment="1">
      <alignment horizontal="center" vertical="center" wrapText="1"/>
    </xf>
    <xf numFmtId="0" fontId="37" fillId="0" borderId="45" xfId="3" applyFont="1" applyBorder="1" applyAlignment="1">
      <alignment horizontal="center" vertical="center" wrapText="1"/>
    </xf>
    <xf numFmtId="0" fontId="37" fillId="0" borderId="17" xfId="3" applyFont="1" applyBorder="1" applyAlignment="1">
      <alignment horizontal="center" vertical="center" wrapText="1"/>
    </xf>
    <xf numFmtId="0" fontId="37" fillId="0" borderId="53" xfId="3" applyFont="1" applyBorder="1" applyAlignment="1">
      <alignment horizontal="center" vertical="center" wrapText="1"/>
    </xf>
    <xf numFmtId="0" fontId="26" fillId="11" borderId="23" xfId="3" applyFont="1" applyFill="1" applyBorder="1" applyAlignment="1">
      <alignment horizontal="left"/>
    </xf>
    <xf numFmtId="0" fontId="26" fillId="11" borderId="4" xfId="3" applyFont="1" applyFill="1" applyBorder="1" applyAlignment="1">
      <alignment horizontal="left"/>
    </xf>
    <xf numFmtId="0" fontId="26" fillId="11" borderId="5" xfId="3" applyFont="1" applyFill="1" applyBorder="1" applyAlignment="1">
      <alignment horizontal="left"/>
    </xf>
    <xf numFmtId="0" fontId="26" fillId="11" borderId="9" xfId="3" applyFont="1" applyFill="1" applyBorder="1" applyAlignment="1">
      <alignment horizontal="left"/>
    </xf>
    <xf numFmtId="0" fontId="26" fillId="11" borderId="0" xfId="3" applyFont="1" applyFill="1" applyBorder="1" applyAlignment="1">
      <alignment horizontal="left"/>
    </xf>
    <xf numFmtId="0" fontId="26" fillId="11" borderId="10" xfId="3" applyFont="1" applyFill="1" applyBorder="1" applyAlignment="1">
      <alignment horizontal="left"/>
    </xf>
    <xf numFmtId="0" fontId="26" fillId="0" borderId="14" xfId="3" applyFont="1" applyBorder="1" applyAlignment="1">
      <alignment horizontal="center" vertical="center"/>
    </xf>
    <xf numFmtId="0" fontId="31" fillId="0" borderId="23" xfId="3" applyFont="1" applyBorder="1" applyAlignment="1">
      <alignment horizontal="center"/>
    </xf>
    <xf numFmtId="0" fontId="31" fillId="0" borderId="4" xfId="3" applyFont="1" applyBorder="1" applyAlignment="1">
      <alignment horizontal="center"/>
    </xf>
    <xf numFmtId="0" fontId="31" fillId="0" borderId="44" xfId="3" applyFont="1" applyBorder="1" applyAlignment="1">
      <alignment horizontal="center"/>
    </xf>
    <xf numFmtId="0" fontId="31" fillId="0" borderId="9" xfId="3" applyFont="1" applyBorder="1" applyAlignment="1">
      <alignment horizontal="center"/>
    </xf>
    <xf numFmtId="0" fontId="31" fillId="0" borderId="0" xfId="3" applyFont="1" applyBorder="1" applyAlignment="1">
      <alignment horizontal="center"/>
    </xf>
    <xf numFmtId="0" fontId="31" fillId="0" borderId="15" xfId="3" applyFont="1" applyBorder="1" applyAlignment="1">
      <alignment horizontal="center"/>
    </xf>
    <xf numFmtId="0" fontId="26" fillId="11" borderId="14" xfId="3" applyFont="1" applyFill="1" applyBorder="1" applyAlignment="1">
      <alignment horizontal="center" vertical="center" wrapText="1"/>
    </xf>
    <xf numFmtId="0" fontId="26" fillId="11" borderId="14" xfId="3" applyFont="1" applyFill="1" applyBorder="1" applyAlignment="1">
      <alignment horizontal="center" vertical="center"/>
    </xf>
    <xf numFmtId="0" fontId="26" fillId="11" borderId="19" xfId="3" applyFont="1" applyFill="1" applyBorder="1" applyAlignment="1">
      <alignment horizontal="center" vertical="center"/>
    </xf>
    <xf numFmtId="0" fontId="26" fillId="11" borderId="7" xfId="3" applyFont="1" applyFill="1" applyBorder="1" applyAlignment="1">
      <alignment horizontal="center" vertical="center"/>
    </xf>
    <xf numFmtId="0" fontId="26" fillId="0" borderId="10" xfId="3" applyFont="1" applyBorder="1" applyAlignment="1">
      <alignment horizontal="center" vertical="center"/>
    </xf>
    <xf numFmtId="0" fontId="26" fillId="11" borderId="6" xfId="3" applyFont="1" applyFill="1" applyBorder="1" applyAlignment="1">
      <alignment horizontal="center" vertical="center"/>
    </xf>
    <xf numFmtId="0" fontId="26" fillId="11" borderId="8" xfId="3" applyFont="1" applyFill="1" applyBorder="1" applyAlignment="1">
      <alignment horizontal="center" vertical="center"/>
    </xf>
    <xf numFmtId="0" fontId="26" fillId="0" borderId="9" xfId="3" applyFont="1" applyBorder="1" applyAlignment="1">
      <alignment horizontal="center" vertical="center"/>
    </xf>
    <xf numFmtId="0" fontId="26" fillId="0" borderId="15" xfId="3" applyFont="1" applyBorder="1" applyAlignment="1">
      <alignment horizontal="center" vertical="center"/>
    </xf>
    <xf numFmtId="0" fontId="26" fillId="0" borderId="6" xfId="3" applyFont="1" applyBorder="1" applyAlignment="1">
      <alignment horizontal="center" vertical="center"/>
    </xf>
    <xf numFmtId="0" fontId="26" fillId="0" borderId="20" xfId="3" applyFont="1" applyBorder="1" applyAlignment="1">
      <alignment horizontal="center" vertical="center"/>
    </xf>
    <xf numFmtId="0" fontId="28" fillId="0" borderId="60" xfId="3" applyFont="1" applyBorder="1" applyAlignment="1">
      <alignment horizontal="left" vertical="center"/>
    </xf>
    <xf numFmtId="0" fontId="28" fillId="0" borderId="7" xfId="3" applyFont="1" applyBorder="1" applyAlignment="1">
      <alignment horizontal="left" vertical="center"/>
    </xf>
    <xf numFmtId="0" fontId="28" fillId="0" borderId="8" xfId="3" applyFont="1" applyBorder="1" applyAlignment="1">
      <alignment horizontal="left" vertical="center"/>
    </xf>
    <xf numFmtId="0" fontId="26" fillId="0" borderId="6" xfId="3" applyFont="1" applyBorder="1" applyAlignment="1">
      <alignment horizontal="left" vertical="center"/>
    </xf>
    <xf numFmtId="0" fontId="26" fillId="0" borderId="7" xfId="3" applyFont="1" applyBorder="1" applyAlignment="1">
      <alignment horizontal="left" vertical="center"/>
    </xf>
    <xf numFmtId="0" fontId="26" fillId="0" borderId="8" xfId="3" applyFont="1" applyBorder="1" applyAlignment="1">
      <alignment horizontal="center" vertical="center"/>
    </xf>
    <xf numFmtId="0" fontId="26" fillId="11" borderId="9" xfId="3" applyFont="1" applyFill="1" applyBorder="1" applyAlignment="1">
      <alignment horizontal="center" vertical="top"/>
    </xf>
    <xf numFmtId="0" fontId="26" fillId="11" borderId="0" xfId="3" applyFont="1" applyFill="1" applyBorder="1" applyAlignment="1">
      <alignment horizontal="center" vertical="top"/>
    </xf>
    <xf numFmtId="0" fontId="26" fillId="11" borderId="10" xfId="3" applyFont="1" applyFill="1" applyBorder="1" applyAlignment="1">
      <alignment horizontal="center" vertical="top"/>
    </xf>
    <xf numFmtId="0" fontId="26" fillId="11" borderId="6" xfId="3" applyFont="1" applyFill="1" applyBorder="1" applyAlignment="1">
      <alignment horizontal="center" vertical="top"/>
    </xf>
    <xf numFmtId="0" fontId="26" fillId="11" borderId="7" xfId="3" applyFont="1" applyFill="1" applyBorder="1" applyAlignment="1">
      <alignment horizontal="center" vertical="top"/>
    </xf>
    <xf numFmtId="0" fontId="26" fillId="11" borderId="8" xfId="3" applyFont="1" applyFill="1" applyBorder="1" applyAlignment="1">
      <alignment horizontal="center" vertical="top"/>
    </xf>
    <xf numFmtId="0" fontId="28" fillId="11" borderId="0" xfId="3" applyFont="1" applyFill="1" applyBorder="1" applyAlignment="1">
      <alignment horizontal="center" vertical="center" wrapText="1"/>
    </xf>
    <xf numFmtId="0" fontId="26" fillId="12" borderId="9" xfId="3" applyFont="1" applyFill="1" applyBorder="1" applyAlignment="1">
      <alignment horizontal="center" vertical="center"/>
    </xf>
    <xf numFmtId="0" fontId="26" fillId="12" borderId="0" xfId="3" applyFont="1" applyFill="1" applyBorder="1" applyAlignment="1">
      <alignment horizontal="center" vertical="center"/>
    </xf>
    <xf numFmtId="0" fontId="26" fillId="12" borderId="15" xfId="3" applyFont="1" applyFill="1" applyBorder="1" applyAlignment="1">
      <alignment horizontal="center" vertical="center"/>
    </xf>
    <xf numFmtId="0" fontId="26" fillId="12" borderId="6" xfId="3" applyFont="1" applyFill="1" applyBorder="1" applyAlignment="1">
      <alignment horizontal="center" vertical="center"/>
    </xf>
    <xf numFmtId="0" fontId="26" fillId="12" borderId="7" xfId="3" applyFont="1" applyFill="1" applyBorder="1" applyAlignment="1">
      <alignment horizontal="center" vertical="center"/>
    </xf>
    <xf numFmtId="0" fontId="26" fillId="12" borderId="20" xfId="3" applyFont="1" applyFill="1" applyBorder="1" applyAlignment="1">
      <alignment horizontal="center" vertical="center"/>
    </xf>
    <xf numFmtId="0" fontId="25" fillId="0" borderId="0" xfId="3" applyFont="1" applyBorder="1" applyAlignment="1">
      <alignment horizontal="center" vertical="top" textRotation="255" wrapText="1"/>
    </xf>
    <xf numFmtId="0" fontId="26" fillId="11" borderId="21" xfId="3" applyFont="1" applyFill="1" applyBorder="1" applyAlignment="1">
      <alignment horizontal="left" vertical="center"/>
    </xf>
    <xf numFmtId="0" fontId="26" fillId="0" borderId="23" xfId="3" applyFont="1" applyBorder="1" applyAlignment="1">
      <alignment horizontal="center" vertical="center" wrapText="1"/>
    </xf>
    <xf numFmtId="0" fontId="26" fillId="0" borderId="4" xfId="3" applyFont="1" applyBorder="1" applyAlignment="1">
      <alignment horizontal="center" vertical="center"/>
    </xf>
    <xf numFmtId="0" fontId="26" fillId="0" borderId="64" xfId="3" applyFont="1" applyBorder="1" applyAlignment="1">
      <alignment horizontal="center" vertical="center"/>
    </xf>
    <xf numFmtId="0" fontId="26" fillId="0" borderId="62" xfId="3" applyFont="1" applyBorder="1" applyAlignment="1">
      <alignment horizontal="center" vertical="center"/>
    </xf>
    <xf numFmtId="0" fontId="26" fillId="0" borderId="61" xfId="3" applyFont="1" applyBorder="1" applyAlignment="1">
      <alignment horizontal="center" vertical="center"/>
    </xf>
    <xf numFmtId="0" fontId="26" fillId="0" borderId="42" xfId="3" applyFont="1" applyBorder="1" applyAlignment="1">
      <alignment horizontal="center" vertical="center" wrapText="1"/>
    </xf>
    <xf numFmtId="0" fontId="26" fillId="0" borderId="69" xfId="3" applyFont="1" applyBorder="1" applyAlignment="1">
      <alignment horizontal="center" vertical="center" wrapText="1"/>
    </xf>
    <xf numFmtId="0" fontId="26" fillId="0" borderId="43" xfId="3" applyFont="1" applyBorder="1" applyAlignment="1">
      <alignment horizontal="center" vertical="center" wrapText="1"/>
    </xf>
    <xf numFmtId="0" fontId="26" fillId="0" borderId="39" xfId="3" applyFont="1" applyBorder="1" applyAlignment="1">
      <alignment horizontal="center" vertical="center" wrapText="1"/>
    </xf>
    <xf numFmtId="0" fontId="26" fillId="0" borderId="68" xfId="3" applyFont="1" applyBorder="1" applyAlignment="1">
      <alignment horizontal="center" vertical="center" wrapText="1"/>
    </xf>
    <xf numFmtId="0" fontId="28" fillId="0" borderId="9" xfId="3" applyFont="1" applyBorder="1" applyAlignment="1">
      <alignment horizontal="center" vertical="center"/>
    </xf>
    <xf numFmtId="0" fontId="28" fillId="0" borderId="0" xfId="3" applyFont="1" applyBorder="1" applyAlignment="1">
      <alignment horizontal="center" vertical="center"/>
    </xf>
    <xf numFmtId="0" fontId="26" fillId="11" borderId="9" xfId="3" applyFont="1" applyFill="1" applyBorder="1" applyAlignment="1">
      <alignment horizontal="center" vertical="top" wrapText="1"/>
    </xf>
    <xf numFmtId="0" fontId="25" fillId="12" borderId="23" xfId="3" applyFont="1" applyFill="1" applyBorder="1" applyAlignment="1">
      <alignment horizontal="center" vertical="center"/>
    </xf>
    <xf numFmtId="0" fontId="25" fillId="12" borderId="4" xfId="3" applyFont="1" applyFill="1" applyBorder="1" applyAlignment="1">
      <alignment horizontal="center" vertical="center"/>
    </xf>
    <xf numFmtId="0" fontId="25" fillId="12" borderId="5" xfId="3" applyFont="1" applyFill="1" applyBorder="1" applyAlignment="1">
      <alignment horizontal="center" vertical="center"/>
    </xf>
    <xf numFmtId="0" fontId="25" fillId="12" borderId="9" xfId="3" applyFont="1" applyFill="1" applyBorder="1" applyAlignment="1">
      <alignment horizontal="center" vertical="center"/>
    </xf>
    <xf numFmtId="0" fontId="25" fillId="12" borderId="0" xfId="3" applyFont="1" applyFill="1" applyBorder="1" applyAlignment="1">
      <alignment horizontal="center" vertical="center"/>
    </xf>
    <xf numFmtId="0" fontId="25" fillId="12" borderId="10" xfId="3" applyFont="1" applyFill="1" applyBorder="1" applyAlignment="1">
      <alignment horizontal="center" vertical="center"/>
    </xf>
    <xf numFmtId="0" fontId="25" fillId="12" borderId="6" xfId="3" applyFont="1" applyFill="1" applyBorder="1" applyAlignment="1">
      <alignment horizontal="center" vertical="center"/>
    </xf>
    <xf numFmtId="0" fontId="25" fillId="12" borderId="7" xfId="3" applyFont="1" applyFill="1" applyBorder="1" applyAlignment="1">
      <alignment horizontal="center" vertical="center"/>
    </xf>
    <xf numFmtId="0" fontId="25" fillId="12" borderId="8" xfId="3" applyFont="1" applyFill="1" applyBorder="1" applyAlignment="1">
      <alignment horizontal="center" vertical="center"/>
    </xf>
    <xf numFmtId="0" fontId="31" fillId="12" borderId="67" xfId="3" applyFont="1" applyFill="1" applyBorder="1" applyAlignment="1">
      <alignment horizontal="left" vertical="center"/>
    </xf>
    <xf numFmtId="0" fontId="31" fillId="12" borderId="66" xfId="3" applyFont="1" applyFill="1" applyBorder="1" applyAlignment="1">
      <alignment horizontal="left" vertical="center"/>
    </xf>
    <xf numFmtId="0" fontId="31" fillId="12" borderId="65" xfId="3" applyFont="1" applyFill="1" applyBorder="1" applyAlignment="1">
      <alignment horizontal="left" vertical="center"/>
    </xf>
    <xf numFmtId="0" fontId="26" fillId="0" borderId="59" xfId="3" applyFont="1" applyBorder="1" applyAlignment="1">
      <alignment horizontal="center" vertical="center" wrapText="1"/>
    </xf>
    <xf numFmtId="0" fontId="26" fillId="0" borderId="70" xfId="3" applyFont="1" applyBorder="1" applyAlignment="1">
      <alignment horizontal="center" vertical="center" wrapText="1"/>
    </xf>
    <xf numFmtId="0" fontId="26" fillId="0" borderId="58" xfId="3" applyFont="1" applyBorder="1" applyAlignment="1">
      <alignment horizontal="center" vertical="center" wrapText="1"/>
    </xf>
    <xf numFmtId="0" fontId="26" fillId="0" borderId="71" xfId="3" applyFont="1" applyBorder="1" applyAlignment="1">
      <alignment horizontal="center" vertical="center" wrapText="1"/>
    </xf>
    <xf numFmtId="0" fontId="28" fillId="0" borderId="9" xfId="3" applyFont="1" applyBorder="1" applyAlignment="1">
      <alignment horizontal="left" vertical="center"/>
    </xf>
    <xf numFmtId="0" fontId="28" fillId="11" borderId="10" xfId="3" applyFont="1" applyFill="1" applyBorder="1" applyAlignment="1">
      <alignment horizontal="center" vertical="center" wrapText="1"/>
    </xf>
    <xf numFmtId="0" fontId="28" fillId="11" borderId="6" xfId="3" applyFont="1" applyFill="1" applyBorder="1" applyAlignment="1">
      <alignment horizontal="center" vertical="center" wrapText="1"/>
    </xf>
    <xf numFmtId="0" fontId="28" fillId="11" borderId="8" xfId="3" applyFont="1" applyFill="1" applyBorder="1" applyAlignment="1">
      <alignment horizontal="center" vertical="center" wrapText="1"/>
    </xf>
    <xf numFmtId="0" fontId="28" fillId="0" borderId="36" xfId="3" applyFont="1" applyBorder="1" applyAlignment="1">
      <alignment horizontal="right" vertical="center" wrapText="1"/>
    </xf>
    <xf numFmtId="0" fontId="28" fillId="0" borderId="74" xfId="3" applyFont="1" applyBorder="1" applyAlignment="1">
      <alignment horizontal="right" vertical="center" wrapText="1"/>
    </xf>
    <xf numFmtId="0" fontId="28" fillId="0" borderId="75" xfId="3" applyFont="1" applyBorder="1" applyAlignment="1">
      <alignment horizontal="right" vertical="center" wrapText="1"/>
    </xf>
    <xf numFmtId="0" fontId="26" fillId="11" borderId="73" xfId="3" applyFont="1" applyFill="1" applyBorder="1" applyAlignment="1">
      <alignment horizontal="left" vertical="top" wrapText="1"/>
    </xf>
    <xf numFmtId="0" fontId="26" fillId="11" borderId="72" xfId="3" applyFont="1" applyFill="1" applyBorder="1" applyAlignment="1">
      <alignment horizontal="left" vertical="top" wrapText="1"/>
    </xf>
    <xf numFmtId="0" fontId="28" fillId="0" borderId="12" xfId="3" applyFont="1" applyBorder="1" applyAlignment="1">
      <alignment horizontal="center" vertical="center" wrapText="1"/>
    </xf>
    <xf numFmtId="0" fontId="28" fillId="0" borderId="13" xfId="3" applyFont="1" applyBorder="1" applyAlignment="1">
      <alignment horizontal="center" vertical="center" wrapText="1"/>
    </xf>
    <xf numFmtId="0" fontId="28" fillId="0" borderId="0" xfId="3" applyFont="1" applyBorder="1" applyAlignment="1">
      <alignment horizontal="center" vertical="center" wrapText="1"/>
    </xf>
    <xf numFmtId="0" fontId="28" fillId="0" borderId="15" xfId="3" applyFont="1" applyBorder="1" applyAlignment="1">
      <alignment horizontal="center" vertical="center" wrapText="1"/>
    </xf>
    <xf numFmtId="0" fontId="28" fillId="0" borderId="7" xfId="3" applyFont="1" applyBorder="1" applyAlignment="1">
      <alignment horizontal="center" vertical="center" wrapText="1"/>
    </xf>
    <xf numFmtId="0" fontId="28" fillId="0" borderId="20" xfId="3" applyFont="1" applyBorder="1" applyAlignment="1">
      <alignment horizontal="center" vertical="center" wrapText="1"/>
    </xf>
    <xf numFmtId="0" fontId="28" fillId="0" borderId="10" xfId="3" applyFont="1" applyBorder="1" applyAlignment="1">
      <alignment horizontal="left" vertical="center"/>
    </xf>
    <xf numFmtId="0" fontId="25" fillId="0" borderId="0" xfId="3" applyFont="1" applyBorder="1" applyAlignment="1">
      <alignment horizontal="center" vertical="center" wrapText="1"/>
    </xf>
    <xf numFmtId="0" fontId="26" fillId="13" borderId="13" xfId="3" applyFont="1" applyFill="1" applyBorder="1" applyAlignment="1">
      <alignment horizontal="center" vertical="center" wrapText="1"/>
    </xf>
    <xf numFmtId="0" fontId="26" fillId="13" borderId="15" xfId="3" applyFont="1" applyFill="1" applyBorder="1" applyAlignment="1">
      <alignment horizontal="center" vertical="center" wrapText="1"/>
    </xf>
    <xf numFmtId="0" fontId="26" fillId="13" borderId="18" xfId="3" applyFont="1" applyFill="1" applyBorder="1" applyAlignment="1">
      <alignment horizontal="center" vertical="center" wrapText="1"/>
    </xf>
    <xf numFmtId="0" fontId="26" fillId="11" borderId="11" xfId="3" applyFont="1" applyFill="1" applyBorder="1" applyAlignment="1">
      <alignment horizontal="left" vertical="center" wrapText="1"/>
    </xf>
    <xf numFmtId="0" fontId="26" fillId="11" borderId="12" xfId="3" applyFont="1" applyFill="1" applyBorder="1" applyAlignment="1">
      <alignment horizontal="left" vertical="center" wrapText="1"/>
    </xf>
    <xf numFmtId="0" fontId="26" fillId="11" borderId="72" xfId="3" applyFont="1" applyFill="1" applyBorder="1" applyAlignment="1">
      <alignment horizontal="left" vertical="center" wrapText="1"/>
    </xf>
    <xf numFmtId="0" fontId="28" fillId="0" borderId="73" xfId="3" applyFont="1" applyBorder="1" applyAlignment="1">
      <alignment horizontal="left" vertical="center" wrapText="1"/>
    </xf>
    <xf numFmtId="0" fontId="28" fillId="0" borderId="12" xfId="3" applyFont="1" applyBorder="1" applyAlignment="1">
      <alignment horizontal="left" vertical="center" wrapText="1"/>
    </xf>
    <xf numFmtId="0" fontId="28" fillId="0" borderId="72" xfId="3" applyFont="1" applyBorder="1" applyAlignment="1">
      <alignment horizontal="left" vertical="center" wrapText="1"/>
    </xf>
    <xf numFmtId="0" fontId="26" fillId="11" borderId="73" xfId="3" applyFont="1" applyFill="1" applyBorder="1" applyAlignment="1">
      <alignment horizontal="left" vertical="center" wrapText="1"/>
    </xf>
    <xf numFmtId="0" fontId="26" fillId="0" borderId="12" xfId="3" applyFont="1" applyBorder="1" applyAlignment="1">
      <alignment horizontal="center" vertical="center" wrapText="1"/>
    </xf>
    <xf numFmtId="0" fontId="26" fillId="11" borderId="0" xfId="3" applyFont="1" applyFill="1" applyBorder="1" applyAlignment="1">
      <alignment horizontal="center" vertical="top" wrapText="1"/>
    </xf>
    <xf numFmtId="0" fontId="26" fillId="11" borderId="10" xfId="3" applyFont="1" applyFill="1" applyBorder="1" applyAlignment="1">
      <alignment horizontal="center" vertical="top" wrapText="1"/>
    </xf>
    <xf numFmtId="0" fontId="26" fillId="11" borderId="6" xfId="3" applyFont="1" applyFill="1" applyBorder="1" applyAlignment="1">
      <alignment horizontal="center" vertical="top" wrapText="1"/>
    </xf>
    <xf numFmtId="0" fontId="26" fillId="11" borderId="7" xfId="3" applyFont="1" applyFill="1" applyBorder="1" applyAlignment="1">
      <alignment horizontal="center" vertical="top" wrapText="1"/>
    </xf>
    <xf numFmtId="0" fontId="26" fillId="11" borderId="8" xfId="3" applyFont="1" applyFill="1" applyBorder="1" applyAlignment="1">
      <alignment horizontal="center" vertical="top" wrapText="1"/>
    </xf>
    <xf numFmtId="0" fontId="26" fillId="11" borderId="14" xfId="3" applyFont="1" applyFill="1" applyBorder="1" applyAlignment="1">
      <alignment horizontal="left" vertical="center" wrapText="1"/>
    </xf>
    <xf numFmtId="0" fontId="26" fillId="11" borderId="0" xfId="3" applyFont="1" applyFill="1" applyBorder="1" applyAlignment="1">
      <alignment horizontal="left" vertical="center" wrapText="1"/>
    </xf>
    <xf numFmtId="0" fontId="26" fillId="11" borderId="10" xfId="3" applyFont="1" applyFill="1" applyBorder="1" applyAlignment="1">
      <alignment horizontal="left" vertical="center" wrapText="1"/>
    </xf>
    <xf numFmtId="0" fontId="28" fillId="0" borderId="23" xfId="3" applyFont="1" applyBorder="1" applyAlignment="1">
      <alignment horizontal="left" vertical="center" wrapText="1"/>
    </xf>
    <xf numFmtId="0" fontId="28" fillId="0" borderId="4" xfId="3" applyFont="1" applyBorder="1" applyAlignment="1">
      <alignment horizontal="left" vertical="center" wrapText="1"/>
    </xf>
    <xf numFmtId="0" fontId="28" fillId="0" borderId="9" xfId="3" applyFont="1" applyBorder="1" applyAlignment="1">
      <alignment horizontal="left" vertical="center" wrapText="1"/>
    </xf>
    <xf numFmtId="0" fontId="28" fillId="0" borderId="0" xfId="3" applyFont="1" applyBorder="1" applyAlignment="1">
      <alignment horizontal="left" vertical="center" wrapText="1"/>
    </xf>
    <xf numFmtId="0" fontId="28" fillId="0" borderId="44" xfId="3" applyFont="1" applyBorder="1" applyAlignment="1">
      <alignment horizontal="left" vertical="center" wrapText="1"/>
    </xf>
    <xf numFmtId="0" fontId="28" fillId="0" borderId="15" xfId="3" applyFont="1" applyBorder="1" applyAlignment="1">
      <alignment horizontal="left" vertical="center" wrapText="1"/>
    </xf>
    <xf numFmtId="0" fontId="26" fillId="11" borderId="0" xfId="3" applyFont="1" applyFill="1" applyBorder="1" applyAlignment="1">
      <alignment horizontal="center" vertical="center" wrapText="1"/>
    </xf>
    <xf numFmtId="0" fontId="26" fillId="11" borderId="10" xfId="3" applyFont="1" applyFill="1" applyBorder="1" applyAlignment="1">
      <alignment horizontal="center" vertical="center" wrapText="1"/>
    </xf>
    <xf numFmtId="0" fontId="26" fillId="11" borderId="16" xfId="3" applyFont="1" applyFill="1" applyBorder="1" applyAlignment="1">
      <alignment horizontal="center" vertical="center" wrapText="1"/>
    </xf>
    <xf numFmtId="0" fontId="26" fillId="11" borderId="17" xfId="3" applyFont="1" applyFill="1" applyBorder="1" applyAlignment="1">
      <alignment horizontal="center" vertical="center" wrapText="1"/>
    </xf>
    <xf numFmtId="0" fontId="26" fillId="11" borderId="53" xfId="3" applyFont="1" applyFill="1" applyBorder="1" applyAlignment="1">
      <alignment horizontal="center" vertical="center" wrapText="1"/>
    </xf>
    <xf numFmtId="0" fontId="26" fillId="0" borderId="81" xfId="3" applyFont="1" applyBorder="1" applyAlignment="1">
      <alignment horizontal="center" vertical="center" wrapText="1"/>
    </xf>
    <xf numFmtId="0" fontId="26" fillId="0" borderId="80" xfId="3" applyFont="1" applyBorder="1" applyAlignment="1">
      <alignment horizontal="center" vertical="center" wrapText="1"/>
    </xf>
    <xf numFmtId="0" fontId="26" fillId="0" borderId="78" xfId="3" applyFont="1" applyBorder="1" applyAlignment="1">
      <alignment horizontal="center" vertical="center" wrapText="1"/>
    </xf>
    <xf numFmtId="0" fontId="26" fillId="0" borderId="77" xfId="3" applyFont="1" applyBorder="1" applyAlignment="1">
      <alignment horizontal="center" vertical="center" wrapText="1"/>
    </xf>
    <xf numFmtId="0" fontId="26" fillId="0" borderId="79" xfId="3" applyFont="1" applyBorder="1" applyAlignment="1">
      <alignment horizontal="center" vertical="center" wrapText="1"/>
    </xf>
    <xf numFmtId="0" fontId="26" fillId="0" borderId="76" xfId="3" applyFont="1" applyBorder="1" applyAlignment="1">
      <alignment horizontal="center" vertical="center" wrapText="1"/>
    </xf>
    <xf numFmtId="0" fontId="25" fillId="0" borderId="0" xfId="3" applyFont="1" applyBorder="1" applyAlignment="1">
      <alignment horizontal="right" vertical="top" textRotation="255" wrapText="1"/>
    </xf>
    <xf numFmtId="0" fontId="26" fillId="0" borderId="0" xfId="3" applyFont="1" applyBorder="1" applyAlignment="1">
      <alignment horizontal="center" vertical="top" textRotation="255" wrapText="1"/>
    </xf>
    <xf numFmtId="0" fontId="26" fillId="11" borderId="23" xfId="3" applyFont="1" applyFill="1" applyBorder="1" applyAlignment="1">
      <alignment horizontal="left" vertical="center" wrapText="1"/>
    </xf>
    <xf numFmtId="0" fontId="26" fillId="11" borderId="4" xfId="3" applyFont="1" applyFill="1" applyBorder="1" applyAlignment="1">
      <alignment horizontal="left" vertical="center" wrapText="1"/>
    </xf>
    <xf numFmtId="0" fontId="31" fillId="0" borderId="12" xfId="3" applyFont="1" applyBorder="1" applyAlignment="1">
      <alignment horizontal="center" vertical="center" wrapText="1"/>
    </xf>
    <xf numFmtId="0" fontId="31" fillId="0" borderId="13" xfId="3" applyFont="1" applyBorder="1" applyAlignment="1">
      <alignment horizontal="center" vertical="center" wrapText="1"/>
    </xf>
    <xf numFmtId="0" fontId="31" fillId="0" borderId="0" xfId="3" applyFont="1" applyBorder="1" applyAlignment="1">
      <alignment horizontal="center" vertical="center" wrapText="1"/>
    </xf>
    <xf numFmtId="0" fontId="31" fillId="0" borderId="15" xfId="3" applyFont="1" applyBorder="1" applyAlignment="1">
      <alignment horizontal="center" vertical="center" wrapText="1"/>
    </xf>
    <xf numFmtId="0" fontId="31" fillId="0" borderId="7" xfId="3" applyFont="1" applyBorder="1" applyAlignment="1">
      <alignment horizontal="center" vertical="center" wrapText="1"/>
    </xf>
    <xf numFmtId="0" fontId="31" fillId="0" borderId="20" xfId="3" applyFont="1" applyBorder="1" applyAlignment="1">
      <alignment horizontal="center" vertical="center" wrapText="1"/>
    </xf>
    <xf numFmtId="0" fontId="26" fillId="11" borderId="19" xfId="3" applyFont="1" applyFill="1" applyBorder="1" applyAlignment="1">
      <alignment horizontal="center" vertical="center" wrapText="1"/>
    </xf>
    <xf numFmtId="0" fontId="26" fillId="11" borderId="7" xfId="3" applyFont="1" applyFill="1" applyBorder="1" applyAlignment="1">
      <alignment horizontal="center" vertical="center" wrapText="1"/>
    </xf>
    <xf numFmtId="0" fontId="26" fillId="11" borderId="8" xfId="3" applyFont="1" applyFill="1" applyBorder="1" applyAlignment="1">
      <alignment horizontal="center" vertical="center" wrapText="1"/>
    </xf>
    <xf numFmtId="0" fontId="25" fillId="0" borderId="0" xfId="3" applyFont="1" applyBorder="1" applyAlignment="1">
      <alignment horizontal="center" wrapText="1"/>
    </xf>
    <xf numFmtId="0" fontId="31" fillId="0" borderId="84" xfId="3" applyFont="1" applyBorder="1" applyAlignment="1">
      <alignment horizontal="left" vertical="center" wrapText="1"/>
    </xf>
    <xf numFmtId="0" fontId="31" fillId="0" borderId="83" xfId="3" applyFont="1" applyBorder="1" applyAlignment="1">
      <alignment horizontal="left" vertical="center" wrapText="1"/>
    </xf>
    <xf numFmtId="0" fontId="31" fillId="0" borderId="81" xfId="3" applyFont="1" applyBorder="1" applyAlignment="1">
      <alignment horizontal="left" vertical="center" wrapText="1"/>
    </xf>
    <xf numFmtId="0" fontId="31" fillId="0" borderId="80" xfId="3" applyFont="1" applyBorder="1" applyAlignment="1">
      <alignment horizontal="left" vertical="center" wrapText="1"/>
    </xf>
    <xf numFmtId="0" fontId="26" fillId="0" borderId="83" xfId="3" applyFont="1" applyBorder="1" applyAlignment="1">
      <alignment horizontal="center" vertical="center" wrapText="1"/>
    </xf>
    <xf numFmtId="0" fontId="26" fillId="0" borderId="82" xfId="3" applyFont="1" applyBorder="1" applyAlignment="1">
      <alignment horizontal="center" vertical="center" wrapText="1"/>
    </xf>
    <xf numFmtId="0" fontId="26" fillId="11" borderId="7" xfId="3" applyFont="1" applyFill="1" applyBorder="1" applyAlignment="1">
      <alignment horizontal="left" vertical="center" wrapText="1"/>
    </xf>
    <xf numFmtId="0" fontId="26" fillId="11" borderId="8" xfId="3" applyFont="1" applyFill="1" applyBorder="1" applyAlignment="1">
      <alignment horizontal="left" vertical="center" wrapText="1"/>
    </xf>
    <xf numFmtId="0" fontId="25" fillId="0" borderId="9"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0" xfId="0" applyFont="1" applyBorder="1" applyAlignment="1">
      <alignment horizontal="left" vertical="center" wrapText="1"/>
    </xf>
    <xf numFmtId="0" fontId="25" fillId="0" borderId="15"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6" fillId="11" borderId="16" xfId="3" applyFont="1" applyFill="1" applyBorder="1" applyAlignment="1">
      <alignment horizontal="center" vertical="top" wrapText="1"/>
    </xf>
    <xf numFmtId="0" fontId="26" fillId="11" borderId="17" xfId="3" applyFont="1" applyFill="1" applyBorder="1" applyAlignment="1">
      <alignment horizontal="center" vertical="top" wrapText="1"/>
    </xf>
    <xf numFmtId="0" fontId="26" fillId="11" borderId="18" xfId="3" applyFont="1" applyFill="1" applyBorder="1" applyAlignment="1">
      <alignment horizontal="center" vertical="top" wrapText="1"/>
    </xf>
    <xf numFmtId="0" fontId="26" fillId="0" borderId="16" xfId="3" applyFont="1" applyBorder="1" applyAlignment="1">
      <alignment horizontal="left" vertical="top" wrapText="1"/>
    </xf>
    <xf numFmtId="0" fontId="26" fillId="0" borderId="17" xfId="3" applyFont="1" applyBorder="1" applyAlignment="1">
      <alignment horizontal="left" vertical="top" wrapText="1"/>
    </xf>
    <xf numFmtId="0" fontId="26" fillId="0" borderId="18" xfId="3" applyFont="1" applyBorder="1" applyAlignment="1">
      <alignment horizontal="left" vertical="top" wrapText="1"/>
    </xf>
    <xf numFmtId="0" fontId="26" fillId="0" borderId="11" xfId="3" applyFont="1" applyBorder="1" applyAlignment="1">
      <alignment horizontal="left" vertical="center" wrapText="1"/>
    </xf>
    <xf numFmtId="0" fontId="26" fillId="0" borderId="12" xfId="3" applyFont="1" applyBorder="1" applyAlignment="1">
      <alignment horizontal="left" vertical="center" wrapText="1"/>
    </xf>
    <xf numFmtId="0" fontId="26" fillId="0" borderId="13" xfId="3" applyFont="1" applyBorder="1" applyAlignment="1">
      <alignment horizontal="left" vertical="center" wrapText="1"/>
    </xf>
    <xf numFmtId="0" fontId="26" fillId="0" borderId="14" xfId="3" applyFont="1" applyBorder="1" applyAlignment="1">
      <alignment horizontal="center" vertical="center" wrapText="1"/>
    </xf>
    <xf numFmtId="0" fontId="26" fillId="0" borderId="15" xfId="3" applyFont="1" applyBorder="1" applyAlignment="1">
      <alignment horizontal="center" vertical="center" wrapText="1"/>
    </xf>
    <xf numFmtId="0" fontId="26" fillId="0" borderId="16" xfId="3" applyFont="1" applyBorder="1" applyAlignment="1">
      <alignment horizontal="center" vertical="center" wrapText="1"/>
    </xf>
    <xf numFmtId="0" fontId="26" fillId="0" borderId="17" xfId="3" applyFont="1" applyBorder="1" applyAlignment="1">
      <alignment horizontal="center" vertical="center" wrapText="1"/>
    </xf>
    <xf numFmtId="0" fontId="26" fillId="0" borderId="18" xfId="3" applyFont="1" applyBorder="1" applyAlignment="1">
      <alignment horizontal="center" vertical="center" wrapText="1"/>
    </xf>
    <xf numFmtId="0" fontId="26" fillId="11" borderId="40" xfId="3" applyFont="1" applyFill="1" applyBorder="1" applyAlignment="1">
      <alignment horizontal="center" vertical="center" wrapText="1"/>
    </xf>
    <xf numFmtId="0" fontId="26" fillId="11" borderId="41" xfId="3" applyFont="1" applyFill="1" applyBorder="1" applyAlignment="1">
      <alignment horizontal="center" vertical="center" wrapText="1"/>
    </xf>
    <xf numFmtId="0" fontId="26" fillId="0" borderId="40" xfId="3" applyFont="1" applyBorder="1" applyAlignment="1">
      <alignment horizontal="center" vertical="center" wrapText="1"/>
    </xf>
    <xf numFmtId="0" fontId="26" fillId="0" borderId="41" xfId="3" applyFont="1" applyBorder="1" applyAlignment="1">
      <alignment horizontal="center" vertical="center" wrapText="1"/>
    </xf>
    <xf numFmtId="0" fontId="26" fillId="11" borderId="15" xfId="3" applyFont="1" applyFill="1" applyBorder="1" applyAlignment="1">
      <alignment horizontal="center" vertical="center" wrapText="1"/>
    </xf>
    <xf numFmtId="0" fontId="26" fillId="0" borderId="14" xfId="3" applyFont="1" applyBorder="1" applyAlignment="1">
      <alignment vertical="center" wrapText="1"/>
    </xf>
    <xf numFmtId="0" fontId="26" fillId="0" borderId="0" xfId="3" applyFont="1" applyBorder="1" applyAlignment="1">
      <alignment vertical="center" wrapText="1"/>
    </xf>
    <xf numFmtId="0" fontId="26" fillId="0" borderId="15" xfId="3" applyFont="1" applyBorder="1" applyAlignment="1">
      <alignment vertical="center" wrapText="1"/>
    </xf>
    <xf numFmtId="0" fontId="2" fillId="0" borderId="14" xfId="3" applyFont="1" applyBorder="1" applyAlignment="1">
      <alignment vertical="center" wrapText="1"/>
    </xf>
    <xf numFmtId="0" fontId="2" fillId="0" borderId="0" xfId="3" applyFont="1" applyBorder="1" applyAlignment="1">
      <alignment vertical="center" wrapText="1"/>
    </xf>
    <xf numFmtId="0" fontId="2" fillId="0" borderId="15" xfId="3" applyFont="1" applyBorder="1" applyAlignment="1">
      <alignment vertical="center" wrapText="1"/>
    </xf>
    <xf numFmtId="0" fontId="26" fillId="0" borderId="11" xfId="3" applyFont="1" applyBorder="1" applyAlignment="1">
      <alignment horizontal="center" vertical="center" wrapText="1"/>
    </xf>
    <xf numFmtId="0" fontId="26" fillId="0" borderId="13" xfId="3" applyFont="1" applyBorder="1" applyAlignment="1">
      <alignment horizontal="center" vertical="center" wrapText="1"/>
    </xf>
    <xf numFmtId="0" fontId="27" fillId="9" borderId="0" xfId="3" applyFont="1" applyFill="1" applyBorder="1" applyAlignment="1">
      <alignment horizontal="center" vertical="center" textRotation="255" wrapText="1"/>
    </xf>
    <xf numFmtId="0" fontId="26" fillId="10" borderId="13" xfId="3" applyFont="1" applyFill="1" applyBorder="1" applyAlignment="1">
      <alignment horizontal="center" vertical="center" wrapText="1"/>
    </xf>
    <xf numFmtId="0" fontId="26" fillId="10" borderId="15" xfId="3" applyFont="1" applyFill="1" applyBorder="1" applyAlignment="1">
      <alignment horizontal="center" vertical="center" wrapText="1"/>
    </xf>
    <xf numFmtId="0" fontId="26" fillId="10" borderId="18" xfId="3" applyFont="1" applyFill="1" applyBorder="1" applyAlignment="1">
      <alignment horizontal="center" vertical="center" wrapText="1"/>
    </xf>
    <xf numFmtId="0" fontId="28" fillId="0" borderId="11" xfId="3" applyFont="1" applyBorder="1" applyAlignment="1">
      <alignment horizontal="left" vertical="center" wrapText="1"/>
    </xf>
    <xf numFmtId="0" fontId="28" fillId="0" borderId="13" xfId="3" applyFont="1" applyBorder="1" applyAlignment="1">
      <alignment horizontal="left" vertical="center" wrapText="1"/>
    </xf>
    <xf numFmtId="0" fontId="25" fillId="11" borderId="23" xfId="3" applyFont="1" applyFill="1" applyBorder="1" applyAlignment="1">
      <alignment horizontal="center" vertical="center" wrapText="1"/>
    </xf>
    <xf numFmtId="0" fontId="25" fillId="11" borderId="4" xfId="3" applyFont="1" applyFill="1" applyBorder="1" applyAlignment="1">
      <alignment horizontal="center" vertical="center" wrapText="1"/>
    </xf>
    <xf numFmtId="0" fontId="25" fillId="11" borderId="5" xfId="3" applyFont="1" applyFill="1" applyBorder="1" applyAlignment="1">
      <alignment horizontal="center" vertical="center" wrapText="1"/>
    </xf>
    <xf numFmtId="0" fontId="25" fillId="11" borderId="9" xfId="3" applyFont="1" applyFill="1" applyBorder="1" applyAlignment="1">
      <alignment horizontal="center" vertical="center" wrapText="1"/>
    </xf>
    <xf numFmtId="0" fontId="25" fillId="11" borderId="0" xfId="3" applyFont="1" applyFill="1" applyBorder="1" applyAlignment="1">
      <alignment horizontal="center" vertical="center" wrapText="1"/>
    </xf>
    <xf numFmtId="0" fontId="25" fillId="11" borderId="10" xfId="3" applyFont="1" applyFill="1" applyBorder="1" applyAlignment="1">
      <alignment horizontal="center" vertical="center" wrapText="1"/>
    </xf>
    <xf numFmtId="0" fontId="25" fillId="11" borderId="6" xfId="3" applyFont="1" applyFill="1" applyBorder="1" applyAlignment="1">
      <alignment horizontal="center" vertical="center" wrapText="1"/>
    </xf>
    <xf numFmtId="0" fontId="25" fillId="11" borderId="7" xfId="3" applyFont="1" applyFill="1" applyBorder="1" applyAlignment="1">
      <alignment horizontal="center" vertical="center" wrapText="1"/>
    </xf>
    <xf numFmtId="0" fontId="25" fillId="11" borderId="8" xfId="3" applyFont="1" applyFill="1" applyBorder="1" applyAlignment="1">
      <alignment horizontal="center" vertical="center" wrapText="1"/>
    </xf>
    <xf numFmtId="0" fontId="26" fillId="0" borderId="4" xfId="3" applyFont="1" applyBorder="1" applyAlignment="1">
      <alignment horizontal="center" vertical="center" wrapText="1"/>
    </xf>
    <xf numFmtId="0" fontId="26" fillId="0" borderId="5" xfId="3" applyFont="1" applyBorder="1" applyAlignment="1">
      <alignment horizontal="center" vertical="center" wrapText="1"/>
    </xf>
    <xf numFmtId="0" fontId="26" fillId="0" borderId="9"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6" xfId="3" applyFont="1" applyBorder="1" applyAlignment="1">
      <alignment horizontal="center" vertical="center" wrapText="1"/>
    </xf>
    <xf numFmtId="0" fontId="26" fillId="0" borderId="7" xfId="3" applyFont="1" applyBorder="1" applyAlignment="1">
      <alignment horizontal="center" vertical="center" wrapText="1"/>
    </xf>
    <xf numFmtId="0" fontId="26" fillId="0" borderId="8" xfId="3" applyFont="1" applyBorder="1" applyAlignment="1">
      <alignment horizontal="center" vertical="center" wrapText="1"/>
    </xf>
    <xf numFmtId="0" fontId="26" fillId="0" borderId="22" xfId="3" applyFont="1" applyBorder="1" applyAlignment="1">
      <alignment horizontal="center" vertical="center" wrapText="1"/>
    </xf>
    <xf numFmtId="0" fontId="2" fillId="0" borderId="0" xfId="3" applyFont="1" applyBorder="1" applyAlignment="1">
      <alignment horizontal="right" vertical="center" wrapText="1"/>
    </xf>
    <xf numFmtId="0" fontId="35" fillId="0" borderId="0" xfId="3" applyFont="1" applyBorder="1" applyAlignment="1">
      <alignment horizontal="center" vertical="center" wrapText="1"/>
    </xf>
    <xf numFmtId="0" fontId="26" fillId="0" borderId="87" xfId="3" applyFont="1" applyBorder="1" applyAlignment="1">
      <alignment horizontal="center" vertical="center" wrapText="1"/>
    </xf>
    <xf numFmtId="0" fontId="26" fillId="0" borderId="88" xfId="3" applyFont="1" applyBorder="1" applyAlignment="1">
      <alignment horizontal="center" vertical="center" wrapText="1"/>
    </xf>
    <xf numFmtId="0" fontId="26" fillId="0" borderId="86" xfId="3" applyFont="1" applyBorder="1" applyAlignment="1">
      <alignment horizontal="center" vertical="center" wrapText="1"/>
    </xf>
    <xf numFmtId="0" fontId="26" fillId="0" borderId="85" xfId="3" applyFont="1" applyBorder="1" applyAlignment="1">
      <alignment horizontal="center" vertical="center" wrapText="1"/>
    </xf>
    <xf numFmtId="0" fontId="26" fillId="0" borderId="60" xfId="3" applyFont="1" applyBorder="1" applyAlignment="1">
      <alignment horizontal="left" vertical="center"/>
    </xf>
  </cellXfs>
  <cellStyles count="4">
    <cellStyle name="標準" xfId="0" builtinId="0"/>
    <cellStyle name="標準 2" xfId="1"/>
    <cellStyle name="標準 3" xfId="3"/>
    <cellStyle name="標準_Sheet1"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activeX/activeX1.xml><?xml version="1.0" encoding="utf-8"?>
<ax:ocx xmlns:ax="http://schemas.microsoft.com/office/2006/activeX" xmlns:r="http://schemas.openxmlformats.org/officeDocument/2006/relationships" ax:classid="{D9347033-9612-11D1-9D75-00C04FCC8CDC}" ax:persistence="persistPropertyBag">
  <ax:ocxPr ax:name="_cx" ax:value="8573"/>
  <ax:ocxPr ax:name="_cy" ax:value="3201"/>
  <ax:ocxPr ax:name="Style" ax:value="6"/>
  <ax:ocxPr ax:name="SubStyle" ax:value="-1"/>
  <ax:ocxPr ax:name="Validation" ax:value="1"/>
  <ax:ocxPr ax:name="LineWeight" ax:value="3"/>
  <ax:ocxPr ax:name="Direction" ax:value="0"/>
  <ax:ocxPr ax:name="ShowData" ax:value="0"/>
  <ax:ocxPr ax:name="Value" ax:value="4300000"/>
  <ax:ocxPr ax:name="ForeColor" ax:value="0"/>
  <ax:ocxPr ax:name="BackColor" ax:value="16777215"/>
</ax:ocx>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115958</xdr:colOff>
      <xdr:row>62</xdr:row>
      <xdr:rowOff>10598</xdr:rowOff>
    </xdr:from>
    <xdr:to>
      <xdr:col>5</xdr:col>
      <xdr:colOff>65048</xdr:colOff>
      <xdr:row>89</xdr:row>
      <xdr:rowOff>10601</xdr:rowOff>
    </xdr:to>
    <xdr:sp macro="" textlink="">
      <xdr:nvSpPr>
        <xdr:cNvPr id="2" name="片側の 2 つの角を丸めた四角形 1"/>
        <xdr:cNvSpPr/>
      </xdr:nvSpPr>
      <xdr:spPr bwMode="auto">
        <a:xfrm rot="16200000">
          <a:off x="-1633524" y="8837155"/>
          <a:ext cx="4114803" cy="615840"/>
        </a:xfrm>
        <a:prstGeom prst="round2SameRect">
          <a:avLst/>
        </a:prstGeom>
        <a:solidFill>
          <a:schemeClr val="tx2">
            <a:lumMod val="40000"/>
            <a:lumOff val="60000"/>
          </a:schemeClr>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4143</xdr:colOff>
      <xdr:row>35</xdr:row>
      <xdr:rowOff>17399</xdr:rowOff>
    </xdr:from>
    <xdr:to>
      <xdr:col>38</xdr:col>
      <xdr:colOff>79515</xdr:colOff>
      <xdr:row>36</xdr:row>
      <xdr:rowOff>144951</xdr:rowOff>
    </xdr:to>
    <xdr:sp macro="" textlink="">
      <xdr:nvSpPr>
        <xdr:cNvPr id="3" name="正方形/長方形 2"/>
        <xdr:cNvSpPr/>
      </xdr:nvSpPr>
      <xdr:spPr bwMode="auto">
        <a:xfrm>
          <a:off x="4671393" y="3036824"/>
          <a:ext cx="342072" cy="279952"/>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67</xdr:col>
      <xdr:colOff>82835</xdr:colOff>
      <xdr:row>39</xdr:row>
      <xdr:rowOff>16563</xdr:rowOff>
    </xdr:from>
    <xdr:to>
      <xdr:col>70</xdr:col>
      <xdr:colOff>24857</xdr:colOff>
      <xdr:row>40</xdr:row>
      <xdr:rowOff>124234</xdr:rowOff>
    </xdr:to>
    <xdr:sp macro="" textlink="">
      <xdr:nvSpPr>
        <xdr:cNvPr id="4" name="正方形/長方形 3"/>
        <xdr:cNvSpPr/>
      </xdr:nvSpPr>
      <xdr:spPr bwMode="auto">
        <a:xfrm>
          <a:off x="8902985" y="3683688"/>
          <a:ext cx="342072" cy="164821"/>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p>
      </xdr:txBody>
    </xdr:sp>
    <xdr:clientData/>
  </xdr:twoCellAnchor>
  <xdr:twoCellAnchor>
    <xdr:from>
      <xdr:col>89</xdr:col>
      <xdr:colOff>75777</xdr:colOff>
      <xdr:row>56</xdr:row>
      <xdr:rowOff>44368</xdr:rowOff>
    </xdr:from>
    <xdr:to>
      <xdr:col>93</xdr:col>
      <xdr:colOff>42663</xdr:colOff>
      <xdr:row>58</xdr:row>
      <xdr:rowOff>101203</xdr:rowOff>
    </xdr:to>
    <xdr:sp macro="" textlink="">
      <xdr:nvSpPr>
        <xdr:cNvPr id="5" name="正方形/長方形 4"/>
        <xdr:cNvSpPr/>
      </xdr:nvSpPr>
      <xdr:spPr bwMode="auto">
        <a:xfrm>
          <a:off x="3009477" y="6207043"/>
          <a:ext cx="500286" cy="361635"/>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000"/>
            <a:t>都道</a:t>
          </a:r>
          <a:endParaRPr kumimoji="1" lang="en-US" altLang="ja-JP" sz="1000"/>
        </a:p>
        <a:p>
          <a:pPr algn="l"/>
          <a:r>
            <a:rPr kumimoji="1" lang="ja-JP" altLang="en-US" sz="1000"/>
            <a:t>府県</a:t>
          </a:r>
          <a:endParaRPr kumimoji="1" lang="en-US" altLang="ja-JP" sz="1000"/>
        </a:p>
      </xdr:txBody>
    </xdr:sp>
    <xdr:clientData/>
  </xdr:twoCellAnchor>
  <xdr:twoCellAnchor>
    <xdr:from>
      <xdr:col>36</xdr:col>
      <xdr:colOff>417</xdr:colOff>
      <xdr:row>69</xdr:row>
      <xdr:rowOff>55804</xdr:rowOff>
    </xdr:from>
    <xdr:to>
      <xdr:col>38</xdr:col>
      <xdr:colOff>75790</xdr:colOff>
      <xdr:row>70</xdr:row>
      <xdr:rowOff>119060</xdr:rowOff>
    </xdr:to>
    <xdr:sp macro="" textlink="">
      <xdr:nvSpPr>
        <xdr:cNvPr id="6" name="正方形/長方形 5"/>
        <xdr:cNvSpPr/>
      </xdr:nvSpPr>
      <xdr:spPr bwMode="auto">
        <a:xfrm>
          <a:off x="4667667" y="8199679"/>
          <a:ext cx="342073" cy="215656"/>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0</xdr:col>
      <xdr:colOff>117265</xdr:colOff>
      <xdr:row>23</xdr:row>
      <xdr:rowOff>4648</xdr:rowOff>
    </xdr:from>
    <xdr:to>
      <xdr:col>6</xdr:col>
      <xdr:colOff>2084</xdr:colOff>
      <xdr:row>42</xdr:row>
      <xdr:rowOff>4649</xdr:rowOff>
    </xdr:to>
    <xdr:sp macro="" textlink="">
      <xdr:nvSpPr>
        <xdr:cNvPr id="7" name="片側の 2 つの角を丸めた四角形 6"/>
        <xdr:cNvSpPr/>
      </xdr:nvSpPr>
      <xdr:spPr bwMode="auto">
        <a:xfrm rot="16200000">
          <a:off x="-949976" y="2348239"/>
          <a:ext cx="2752726" cy="618244"/>
        </a:xfrm>
        <a:prstGeom prst="round2SameRect">
          <a:avLst/>
        </a:prstGeom>
        <a:solidFill>
          <a:schemeClr val="tx2">
            <a:lumMod val="60000"/>
            <a:lumOff val="40000"/>
          </a:schemeClr>
        </a:solidFill>
        <a:ln w="190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114302</xdr:colOff>
      <xdr:row>92</xdr:row>
      <xdr:rowOff>3570</xdr:rowOff>
    </xdr:from>
    <xdr:to>
      <xdr:col>5</xdr:col>
      <xdr:colOff>64605</xdr:colOff>
      <xdr:row>112</xdr:row>
      <xdr:rowOff>5956</xdr:rowOff>
    </xdr:to>
    <xdr:sp macro="" textlink="">
      <xdr:nvSpPr>
        <xdr:cNvPr id="8" name="片側の 2 つの角を丸めた四角形 7"/>
        <xdr:cNvSpPr/>
      </xdr:nvSpPr>
      <xdr:spPr bwMode="auto">
        <a:xfrm rot="16200000">
          <a:off x="-1292864" y="13059811"/>
          <a:ext cx="3431386" cy="617053"/>
        </a:xfrm>
        <a:prstGeom prst="round2SameRect">
          <a:avLst/>
        </a:prstGeom>
        <a:solidFill>
          <a:schemeClr val="tx2">
            <a:lumMod val="60000"/>
            <a:lumOff val="40000"/>
          </a:schemeClr>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42</xdr:col>
      <xdr:colOff>114300</xdr:colOff>
      <xdr:row>106</xdr:row>
      <xdr:rowOff>142874</xdr:rowOff>
    </xdr:from>
    <xdr:to>
      <xdr:col>45</xdr:col>
      <xdr:colOff>89297</xdr:colOff>
      <xdr:row>108</xdr:row>
      <xdr:rowOff>113108</xdr:rowOff>
    </xdr:to>
    <xdr:sp macro="" textlink="">
      <xdr:nvSpPr>
        <xdr:cNvPr id="9" name="正方形/長方形 8"/>
        <xdr:cNvSpPr/>
      </xdr:nvSpPr>
      <xdr:spPr bwMode="auto">
        <a:xfrm>
          <a:off x="5600700" y="14306549"/>
          <a:ext cx="375047" cy="275034"/>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0</xdr:col>
      <xdr:colOff>116161</xdr:colOff>
      <xdr:row>44</xdr:row>
      <xdr:rowOff>10597</xdr:rowOff>
    </xdr:from>
    <xdr:to>
      <xdr:col>6</xdr:col>
      <xdr:colOff>1416</xdr:colOff>
      <xdr:row>59</xdr:row>
      <xdr:rowOff>10598</xdr:rowOff>
    </xdr:to>
    <xdr:sp macro="" textlink="">
      <xdr:nvSpPr>
        <xdr:cNvPr id="10" name="片側の 2 つの角を丸めた四角形 9"/>
        <xdr:cNvSpPr/>
      </xdr:nvSpPr>
      <xdr:spPr bwMode="auto">
        <a:xfrm rot="16200000">
          <a:off x="-717500" y="5178133"/>
          <a:ext cx="2286001" cy="618680"/>
        </a:xfrm>
        <a:prstGeom prst="round2SameRect">
          <a:avLst/>
        </a:prstGeom>
        <a:solidFill>
          <a:schemeClr val="tx2">
            <a:lumMod val="40000"/>
            <a:lumOff val="60000"/>
          </a:schemeClr>
        </a:solidFill>
        <a:ln w="190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29765</xdr:colOff>
      <xdr:row>48</xdr:row>
      <xdr:rowOff>47627</xdr:rowOff>
    </xdr:from>
    <xdr:to>
      <xdr:col>5</xdr:col>
      <xdr:colOff>29765</xdr:colOff>
      <xdr:row>58</xdr:row>
      <xdr:rowOff>5954</xdr:rowOff>
    </xdr:to>
    <xdr:sp macro="" textlink="">
      <xdr:nvSpPr>
        <xdr:cNvPr id="11" name="正方形/長方形 10"/>
        <xdr:cNvSpPr/>
      </xdr:nvSpPr>
      <xdr:spPr bwMode="auto">
        <a:xfrm>
          <a:off x="163115" y="4991102"/>
          <a:ext cx="533400" cy="1482327"/>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200">
              <a:solidFill>
                <a:schemeClr val="bg1"/>
              </a:solidFill>
            </a:rPr>
            <a:t>（第２号被保険者）</a:t>
          </a:r>
          <a:endParaRPr kumimoji="1" lang="en-US" altLang="ja-JP" sz="1200">
            <a:solidFill>
              <a:schemeClr val="bg1"/>
            </a:solidFill>
          </a:endParaRPr>
        </a:p>
        <a:p>
          <a:pPr algn="l"/>
          <a:r>
            <a:rPr kumimoji="1" lang="ja-JP" altLang="en-US" sz="1400">
              <a:solidFill>
                <a:schemeClr val="bg1"/>
              </a:solidFill>
            </a:rPr>
            <a:t>　配 偶 者 欄</a:t>
          </a:r>
          <a:endParaRPr kumimoji="1" lang="en-US" altLang="ja-JP" sz="1400">
            <a:solidFill>
              <a:schemeClr val="bg1"/>
            </a:solidFill>
          </a:endParaRPr>
        </a:p>
      </xdr:txBody>
    </xdr:sp>
    <xdr:clientData/>
  </xdr:twoCellAnchor>
  <xdr:twoCellAnchor>
    <xdr:from>
      <xdr:col>1</xdr:col>
      <xdr:colOff>101201</xdr:colOff>
      <xdr:row>71</xdr:row>
      <xdr:rowOff>83341</xdr:rowOff>
    </xdr:from>
    <xdr:to>
      <xdr:col>4</xdr:col>
      <xdr:colOff>71436</xdr:colOff>
      <xdr:row>84</xdr:row>
      <xdr:rowOff>28863</xdr:rowOff>
    </xdr:to>
    <xdr:sp macro="" textlink="">
      <xdr:nvSpPr>
        <xdr:cNvPr id="12" name="正方形/長方形 11"/>
        <xdr:cNvSpPr/>
      </xdr:nvSpPr>
      <xdr:spPr bwMode="auto">
        <a:xfrm>
          <a:off x="234551" y="8532016"/>
          <a:ext cx="370285" cy="1926722"/>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400">
              <a:solidFill>
                <a:schemeClr val="bg1"/>
              </a:solidFill>
            </a:rPr>
            <a:t>第</a:t>
          </a:r>
          <a:r>
            <a:rPr kumimoji="1" lang="ja-JP" altLang="en-US" sz="1400" baseline="0">
              <a:solidFill>
                <a:schemeClr val="bg1"/>
              </a:solidFill>
            </a:rPr>
            <a:t> </a:t>
          </a:r>
          <a:r>
            <a:rPr kumimoji="1" lang="ja-JP" altLang="en-US" sz="1400">
              <a:solidFill>
                <a:schemeClr val="bg1"/>
              </a:solidFill>
            </a:rPr>
            <a:t>３ 号 被 保 険 者 欄</a:t>
          </a:r>
          <a:endParaRPr kumimoji="1" lang="en-US" altLang="ja-JP" sz="1400">
            <a:solidFill>
              <a:schemeClr val="bg1"/>
            </a:solidFill>
          </a:endParaRPr>
        </a:p>
      </xdr:txBody>
    </xdr:sp>
    <xdr:clientData/>
  </xdr:twoCellAnchor>
  <xdr:twoCellAnchor>
    <xdr:from>
      <xdr:col>1</xdr:col>
      <xdr:colOff>65484</xdr:colOff>
      <xdr:row>28</xdr:row>
      <xdr:rowOff>148830</xdr:rowOff>
    </xdr:from>
    <xdr:to>
      <xdr:col>5</xdr:col>
      <xdr:colOff>1</xdr:colOff>
      <xdr:row>38</xdr:row>
      <xdr:rowOff>113112</xdr:rowOff>
    </xdr:to>
    <xdr:sp macro="" textlink="">
      <xdr:nvSpPr>
        <xdr:cNvPr id="13" name="正方形/長方形 12"/>
        <xdr:cNvSpPr/>
      </xdr:nvSpPr>
      <xdr:spPr bwMode="auto">
        <a:xfrm>
          <a:off x="198834" y="2101455"/>
          <a:ext cx="467917" cy="1488282"/>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600">
              <a:solidFill>
                <a:schemeClr val="bg1"/>
              </a:solidFill>
            </a:rPr>
            <a:t>提 出 者 情 報</a:t>
          </a:r>
          <a:endParaRPr kumimoji="1" lang="en-US" altLang="ja-JP" sz="1600">
            <a:solidFill>
              <a:schemeClr val="bg1"/>
            </a:solidFill>
          </a:endParaRPr>
        </a:p>
      </xdr:txBody>
    </xdr:sp>
    <xdr:clientData/>
  </xdr:twoCellAnchor>
  <xdr:twoCellAnchor>
    <xdr:from>
      <xdr:col>1</xdr:col>
      <xdr:colOff>119062</xdr:colOff>
      <xdr:row>96</xdr:row>
      <xdr:rowOff>125025</xdr:rowOff>
    </xdr:from>
    <xdr:to>
      <xdr:col>4</xdr:col>
      <xdr:colOff>89297</xdr:colOff>
      <xdr:row>108</xdr:row>
      <xdr:rowOff>89299</xdr:rowOff>
    </xdr:to>
    <xdr:sp macro="" textlink="">
      <xdr:nvSpPr>
        <xdr:cNvPr id="14" name="正方形/長方形 13"/>
        <xdr:cNvSpPr/>
      </xdr:nvSpPr>
      <xdr:spPr bwMode="auto">
        <a:xfrm>
          <a:off x="252412" y="12536100"/>
          <a:ext cx="370285" cy="2021674"/>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400">
              <a:solidFill>
                <a:schemeClr val="bg1"/>
              </a:solidFill>
            </a:rPr>
            <a:t>医</a:t>
          </a:r>
          <a:r>
            <a:rPr kumimoji="1" lang="ja-JP" altLang="en-US" sz="1400" baseline="0">
              <a:solidFill>
                <a:schemeClr val="bg1"/>
              </a:solidFill>
            </a:rPr>
            <a:t> </a:t>
          </a:r>
          <a:r>
            <a:rPr kumimoji="1" lang="ja-JP" altLang="en-US" sz="1400">
              <a:solidFill>
                <a:schemeClr val="bg1"/>
              </a:solidFill>
            </a:rPr>
            <a:t>療 保 険 者 記 入 欄</a:t>
          </a:r>
          <a:endParaRPr kumimoji="1" lang="en-US" altLang="ja-JP" sz="1400">
            <a:solidFill>
              <a:schemeClr val="bg1"/>
            </a:solidFill>
          </a:endParaRPr>
        </a:p>
      </xdr:txBody>
    </xdr:sp>
    <xdr:clientData/>
  </xdr:twoCellAnchor>
  <xdr:twoCellAnchor>
    <xdr:from>
      <xdr:col>2</xdr:col>
      <xdr:colOff>74284</xdr:colOff>
      <xdr:row>68</xdr:row>
      <xdr:rowOff>107151</xdr:rowOff>
    </xdr:from>
    <xdr:to>
      <xdr:col>4</xdr:col>
      <xdr:colOff>95248</xdr:colOff>
      <xdr:row>70</xdr:row>
      <xdr:rowOff>83338</xdr:rowOff>
    </xdr:to>
    <xdr:sp macro="" textlink="">
      <xdr:nvSpPr>
        <xdr:cNvPr id="15" name="正方形/長方形 14"/>
        <xdr:cNvSpPr/>
      </xdr:nvSpPr>
      <xdr:spPr bwMode="auto">
        <a:xfrm>
          <a:off x="340984" y="8098626"/>
          <a:ext cx="287664" cy="280987"/>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400">
              <a:solidFill>
                <a:schemeClr val="bg1"/>
              </a:solidFill>
            </a:rPr>
            <a:t>Ｂ</a:t>
          </a:r>
          <a:r>
            <a:rPr kumimoji="1" lang="en-US" altLang="ja-JP" sz="1400">
              <a:solidFill>
                <a:schemeClr val="bg1"/>
              </a:solidFill>
            </a:rPr>
            <a:t>.</a:t>
          </a:r>
        </a:p>
      </xdr:txBody>
    </xdr:sp>
    <xdr:clientData/>
  </xdr:twoCellAnchor>
  <xdr:twoCellAnchor>
    <xdr:from>
      <xdr:col>2</xdr:col>
      <xdr:colOff>89297</xdr:colOff>
      <xdr:row>46</xdr:row>
      <xdr:rowOff>17859</xdr:rowOff>
    </xdr:from>
    <xdr:to>
      <xdr:col>5</xdr:col>
      <xdr:colOff>15009</xdr:colOff>
      <xdr:row>47</xdr:row>
      <xdr:rowOff>148828</xdr:rowOff>
    </xdr:to>
    <xdr:sp macro="" textlink="">
      <xdr:nvSpPr>
        <xdr:cNvPr id="16" name="正方形/長方形 15"/>
        <xdr:cNvSpPr/>
      </xdr:nvSpPr>
      <xdr:spPr bwMode="auto">
        <a:xfrm>
          <a:off x="355997" y="4656534"/>
          <a:ext cx="325762" cy="283369"/>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400">
              <a:solidFill>
                <a:schemeClr val="bg1"/>
              </a:solidFill>
            </a:rPr>
            <a:t>Ａ</a:t>
          </a:r>
          <a:r>
            <a:rPr kumimoji="1" lang="en-US" altLang="ja-JP" sz="1400">
              <a:solidFill>
                <a:schemeClr val="bg1"/>
              </a:solidFill>
            </a:rPr>
            <a:t>.</a:t>
          </a:r>
        </a:p>
      </xdr:txBody>
    </xdr:sp>
    <xdr:clientData/>
  </xdr:twoCellAnchor>
  <xdr:twoCellAnchor>
    <xdr:from>
      <xdr:col>7</xdr:col>
      <xdr:colOff>41671</xdr:colOff>
      <xdr:row>80</xdr:row>
      <xdr:rowOff>41675</xdr:rowOff>
    </xdr:from>
    <xdr:to>
      <xdr:col>11</xdr:col>
      <xdr:colOff>101203</xdr:colOff>
      <xdr:row>82</xdr:row>
      <xdr:rowOff>107159</xdr:rowOff>
    </xdr:to>
    <xdr:sp macro="" textlink="">
      <xdr:nvSpPr>
        <xdr:cNvPr id="17" name="円/楕円 16"/>
        <xdr:cNvSpPr/>
      </xdr:nvSpPr>
      <xdr:spPr bwMode="auto">
        <a:xfrm>
          <a:off x="841771" y="9861950"/>
          <a:ext cx="592932" cy="370284"/>
        </a:xfrm>
        <a:prstGeom prst="ellipse">
          <a:avLst/>
        </a:prstGeom>
        <a:solidFill>
          <a:srgbClr val="FFFFFF"/>
        </a:solidFill>
        <a:ln w="9525" cap="flat" cmpd="sng" algn="ctr">
          <a:solidFill>
            <a:srgbClr val="0070C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47624</xdr:colOff>
      <xdr:row>85</xdr:row>
      <xdr:rowOff>136919</xdr:rowOff>
    </xdr:from>
    <xdr:to>
      <xdr:col>11</xdr:col>
      <xdr:colOff>107156</xdr:colOff>
      <xdr:row>88</xdr:row>
      <xdr:rowOff>47622</xdr:rowOff>
    </xdr:to>
    <xdr:sp macro="" textlink="">
      <xdr:nvSpPr>
        <xdr:cNvPr id="18" name="円/楕円 17"/>
        <xdr:cNvSpPr/>
      </xdr:nvSpPr>
      <xdr:spPr bwMode="auto">
        <a:xfrm>
          <a:off x="847724" y="10719194"/>
          <a:ext cx="592932" cy="367903"/>
        </a:xfrm>
        <a:prstGeom prst="ellipse">
          <a:avLst/>
        </a:prstGeom>
        <a:solidFill>
          <a:srgbClr val="FFFFFF"/>
        </a:solidFill>
        <a:ln w="9525" cap="flat" cmpd="sng" algn="ctr">
          <a:solidFill>
            <a:srgbClr val="0070C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41671</xdr:colOff>
      <xdr:row>80</xdr:row>
      <xdr:rowOff>41675</xdr:rowOff>
    </xdr:from>
    <xdr:to>
      <xdr:col>9</xdr:col>
      <xdr:colOff>98352</xdr:colOff>
      <xdr:row>82</xdr:row>
      <xdr:rowOff>17862</xdr:rowOff>
    </xdr:to>
    <xdr:sp macro="" textlink="">
      <xdr:nvSpPr>
        <xdr:cNvPr id="19" name="正方形/長方形 18"/>
        <xdr:cNvSpPr/>
      </xdr:nvSpPr>
      <xdr:spPr bwMode="auto">
        <a:xfrm>
          <a:off x="841771" y="9861950"/>
          <a:ext cx="323381" cy="280987"/>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400">
              <a:solidFill>
                <a:schemeClr val="bg1"/>
              </a:solidFill>
            </a:rPr>
            <a:t>Ａ</a:t>
          </a:r>
          <a:r>
            <a:rPr kumimoji="1" lang="en-US" altLang="ja-JP" sz="1400">
              <a:solidFill>
                <a:schemeClr val="bg1"/>
              </a:solidFill>
            </a:rPr>
            <a:t>.</a:t>
          </a:r>
        </a:p>
      </xdr:txBody>
    </xdr:sp>
    <xdr:clientData/>
  </xdr:twoCellAnchor>
  <xdr:twoCellAnchor>
    <xdr:from>
      <xdr:col>8</xdr:col>
      <xdr:colOff>35718</xdr:colOff>
      <xdr:row>80</xdr:row>
      <xdr:rowOff>83344</xdr:rowOff>
    </xdr:from>
    <xdr:to>
      <xdr:col>11</xdr:col>
      <xdr:colOff>95248</xdr:colOff>
      <xdr:row>82</xdr:row>
      <xdr:rowOff>59531</xdr:rowOff>
    </xdr:to>
    <xdr:sp macro="" textlink="">
      <xdr:nvSpPr>
        <xdr:cNvPr id="20" name="正方形/長方形 19"/>
        <xdr:cNvSpPr/>
      </xdr:nvSpPr>
      <xdr:spPr bwMode="auto">
        <a:xfrm>
          <a:off x="969168" y="9903619"/>
          <a:ext cx="459580" cy="280987"/>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200">
              <a:solidFill>
                <a:srgbClr val="0070C0"/>
              </a:solidFill>
            </a:rPr>
            <a:t>該当</a:t>
          </a:r>
          <a:endParaRPr kumimoji="1" lang="en-US" altLang="ja-JP" sz="1200">
            <a:solidFill>
              <a:srgbClr val="0070C0"/>
            </a:solidFill>
          </a:endParaRPr>
        </a:p>
      </xdr:txBody>
    </xdr:sp>
    <xdr:clientData/>
  </xdr:twoCellAnchor>
  <xdr:twoCellAnchor>
    <xdr:from>
      <xdr:col>8</xdr:col>
      <xdr:colOff>59531</xdr:colOff>
      <xdr:row>83</xdr:row>
      <xdr:rowOff>130965</xdr:rowOff>
    </xdr:from>
    <xdr:to>
      <xdr:col>11</xdr:col>
      <xdr:colOff>119061</xdr:colOff>
      <xdr:row>85</xdr:row>
      <xdr:rowOff>107153</xdr:rowOff>
    </xdr:to>
    <xdr:sp macro="" textlink="">
      <xdr:nvSpPr>
        <xdr:cNvPr id="21" name="正方形/長方形 20"/>
        <xdr:cNvSpPr/>
      </xdr:nvSpPr>
      <xdr:spPr bwMode="auto">
        <a:xfrm>
          <a:off x="992981" y="10408440"/>
          <a:ext cx="459580" cy="280988"/>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endParaRPr kumimoji="1" lang="en-US" altLang="ja-JP" sz="1200">
            <a:solidFill>
              <a:srgbClr val="0070C0"/>
            </a:solidFill>
          </a:endParaRPr>
        </a:p>
      </xdr:txBody>
    </xdr:sp>
    <xdr:clientData/>
  </xdr:twoCellAnchor>
  <xdr:twoCellAnchor>
    <xdr:from>
      <xdr:col>7</xdr:col>
      <xdr:colOff>119062</xdr:colOff>
      <xdr:row>85</xdr:row>
      <xdr:rowOff>148828</xdr:rowOff>
    </xdr:from>
    <xdr:to>
      <xdr:col>12</xdr:col>
      <xdr:colOff>17859</xdr:colOff>
      <xdr:row>88</xdr:row>
      <xdr:rowOff>77389</xdr:rowOff>
    </xdr:to>
    <xdr:sp macro="" textlink="">
      <xdr:nvSpPr>
        <xdr:cNvPr id="22" name="正方形/長方形 21"/>
        <xdr:cNvSpPr/>
      </xdr:nvSpPr>
      <xdr:spPr bwMode="auto">
        <a:xfrm>
          <a:off x="919162" y="10731103"/>
          <a:ext cx="565547" cy="385761"/>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lnSpc>
              <a:spcPts val="900"/>
            </a:lnSpc>
          </a:pPr>
          <a:r>
            <a:rPr kumimoji="1" lang="ja-JP" altLang="en-US" sz="1100">
              <a:solidFill>
                <a:srgbClr val="0070C0"/>
              </a:solidFill>
            </a:rPr>
            <a:t>非該当</a:t>
          </a:r>
          <a:endParaRPr kumimoji="1" lang="en-US" altLang="ja-JP" sz="1100">
            <a:solidFill>
              <a:srgbClr val="0070C0"/>
            </a:solidFill>
          </a:endParaRPr>
        </a:p>
        <a:p>
          <a:pPr algn="l">
            <a:lnSpc>
              <a:spcPts val="900"/>
            </a:lnSpc>
          </a:pPr>
          <a:r>
            <a:rPr kumimoji="1" lang="ja-JP" altLang="en-US" sz="1100">
              <a:solidFill>
                <a:srgbClr val="0070C0"/>
              </a:solidFill>
            </a:rPr>
            <a:t> </a:t>
          </a:r>
          <a:r>
            <a:rPr kumimoji="1" lang="ja-JP" altLang="en-US" sz="900">
              <a:solidFill>
                <a:srgbClr val="0070C0"/>
              </a:solidFill>
            </a:rPr>
            <a:t>（変更）</a:t>
          </a:r>
          <a:endParaRPr kumimoji="1" lang="en-US" altLang="ja-JP" sz="900">
            <a:solidFill>
              <a:srgbClr val="0070C0"/>
            </a:solidFill>
          </a:endParaRPr>
        </a:p>
      </xdr:txBody>
    </xdr:sp>
    <xdr:clientData/>
  </xdr:twoCellAnchor>
  <mc:AlternateContent xmlns:mc="http://schemas.openxmlformats.org/markup-compatibility/2006">
    <mc:Choice xmlns:a14="http://schemas.microsoft.com/office/drawing/2010/main" Requires="a14">
      <xdr:twoCellAnchor editAs="oneCell">
        <xdr:from>
          <xdr:col>48</xdr:col>
          <xdr:colOff>0</xdr:colOff>
          <xdr:row>17</xdr:row>
          <xdr:rowOff>95250</xdr:rowOff>
        </xdr:from>
        <xdr:to>
          <xdr:col>71</xdr:col>
          <xdr:colOff>19050</xdr:colOff>
          <xdr:row>22</xdr:row>
          <xdr:rowOff>171450</xdr:rowOff>
        </xdr:to>
        <xdr:sp macro="" textlink="">
          <xdr:nvSpPr>
            <xdr:cNvPr id="3073" name="BarCodeCtrl1"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40</xdr:col>
      <xdr:colOff>86590</xdr:colOff>
      <xdr:row>84</xdr:row>
      <xdr:rowOff>137103</xdr:rowOff>
    </xdr:from>
    <xdr:ext cx="476250" cy="425738"/>
    <xdr:sp macro="" textlink="">
      <xdr:nvSpPr>
        <xdr:cNvPr id="24" name="テキスト ボックス 23"/>
        <xdr:cNvSpPr txBox="1"/>
      </xdr:nvSpPr>
      <xdr:spPr>
        <a:xfrm>
          <a:off x="5287240" y="10566978"/>
          <a:ext cx="476250" cy="425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700"/>
            <a:t>平成</a:t>
          </a:r>
          <a:endParaRPr kumimoji="1" lang="en-US" altLang="ja-JP" sz="700"/>
        </a:p>
        <a:p>
          <a:r>
            <a:rPr kumimoji="1" lang="ja-JP" altLang="en-US" sz="700"/>
            <a:t>令和</a:t>
          </a:r>
        </a:p>
      </xdr:txBody>
    </xdr:sp>
    <xdr:clientData/>
  </xdr:oneCellAnchor>
  <xdr:twoCellAnchor>
    <xdr:from>
      <xdr:col>36</xdr:col>
      <xdr:colOff>4143</xdr:colOff>
      <xdr:row>35</xdr:row>
      <xdr:rowOff>17399</xdr:rowOff>
    </xdr:from>
    <xdr:to>
      <xdr:col>38</xdr:col>
      <xdr:colOff>79515</xdr:colOff>
      <xdr:row>36</xdr:row>
      <xdr:rowOff>144951</xdr:rowOff>
    </xdr:to>
    <xdr:sp macro="" textlink="">
      <xdr:nvSpPr>
        <xdr:cNvPr id="25" name="正方形/長方形 24"/>
        <xdr:cNvSpPr/>
      </xdr:nvSpPr>
      <xdr:spPr bwMode="auto">
        <a:xfrm>
          <a:off x="4671393" y="6742049"/>
          <a:ext cx="342072" cy="279952"/>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42</xdr:col>
      <xdr:colOff>114300</xdr:colOff>
      <xdr:row>106</xdr:row>
      <xdr:rowOff>142874</xdr:rowOff>
    </xdr:from>
    <xdr:to>
      <xdr:col>45</xdr:col>
      <xdr:colOff>89297</xdr:colOff>
      <xdr:row>108</xdr:row>
      <xdr:rowOff>113108</xdr:rowOff>
    </xdr:to>
    <xdr:sp macro="" textlink="">
      <xdr:nvSpPr>
        <xdr:cNvPr id="26" name="正方形/長方形 25"/>
        <xdr:cNvSpPr/>
      </xdr:nvSpPr>
      <xdr:spPr bwMode="auto">
        <a:xfrm>
          <a:off x="5600700" y="14306549"/>
          <a:ext cx="375047" cy="275034"/>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23</xdr:col>
      <xdr:colOff>10834</xdr:colOff>
      <xdr:row>56</xdr:row>
      <xdr:rowOff>44368</xdr:rowOff>
    </xdr:from>
    <xdr:to>
      <xdr:col>26</xdr:col>
      <xdr:colOff>107606</xdr:colOff>
      <xdr:row>58</xdr:row>
      <xdr:rowOff>101203</xdr:rowOff>
    </xdr:to>
    <xdr:sp macro="" textlink="">
      <xdr:nvSpPr>
        <xdr:cNvPr id="27" name="正方形/長方形 26"/>
        <xdr:cNvSpPr/>
      </xdr:nvSpPr>
      <xdr:spPr bwMode="auto">
        <a:xfrm>
          <a:off x="2944534" y="6207043"/>
          <a:ext cx="496822" cy="361635"/>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000"/>
            <a:t>都道</a:t>
          </a:r>
          <a:endParaRPr kumimoji="1" lang="en-US" altLang="ja-JP" sz="1000"/>
        </a:p>
        <a:p>
          <a:pPr algn="l"/>
          <a:r>
            <a:rPr kumimoji="1" lang="ja-JP" altLang="en-US" sz="1000"/>
            <a:t>府県</a:t>
          </a:r>
          <a:endParaRPr kumimoji="1" lang="en-US" altLang="ja-JP" sz="1000"/>
        </a:p>
      </xdr:txBody>
    </xdr:sp>
    <xdr:clientData/>
  </xdr:twoCellAnchor>
  <xdr:twoCellAnchor>
    <xdr:from>
      <xdr:col>24</xdr:col>
      <xdr:colOff>36080</xdr:colOff>
      <xdr:row>57</xdr:row>
      <xdr:rowOff>79375</xdr:rowOff>
    </xdr:from>
    <xdr:to>
      <xdr:col>25</xdr:col>
      <xdr:colOff>64943</xdr:colOff>
      <xdr:row>58</xdr:row>
      <xdr:rowOff>86591</xdr:rowOff>
    </xdr:to>
    <xdr:sp macro="" textlink="">
      <xdr:nvSpPr>
        <xdr:cNvPr id="28" name="円/楕円 27"/>
        <xdr:cNvSpPr/>
      </xdr:nvSpPr>
      <xdr:spPr bwMode="auto">
        <a:xfrm>
          <a:off x="3103130" y="6394450"/>
          <a:ext cx="162213" cy="159616"/>
        </a:xfrm>
        <a:prstGeom prst="ellipse">
          <a:avLst/>
        </a:prstGeom>
        <a:no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xdr:colOff>
      <xdr:row>0</xdr:row>
      <xdr:rowOff>1</xdr:rowOff>
    </xdr:from>
    <xdr:to>
      <xdr:col>9</xdr:col>
      <xdr:colOff>646366</xdr:colOff>
      <xdr:row>54</xdr:row>
      <xdr:rowOff>47625</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6" y="1"/>
          <a:ext cx="6807360" cy="9820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refreshError="1"/>
      <sheetData sheetId="1" refreshError="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42654</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efreshError="1">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row r="107">
          <cell r="B107">
            <v>102</v>
          </cell>
        </row>
        <row r="108">
          <cell r="B108">
            <v>103</v>
          </cell>
          <cell r="C108" t="str">
            <v>臨町職</v>
          </cell>
          <cell r="G108" t="str">
            <v>司書補</v>
          </cell>
          <cell r="H108" t="str">
            <v>島　里美</v>
          </cell>
          <cell r="I108" t="str">
            <v>臨時退職</v>
          </cell>
          <cell r="J108" t="str">
            <v>大島郡天城町</v>
          </cell>
          <cell r="N108" t="str">
            <v>892-0806</v>
          </cell>
          <cell r="O108" t="str">
            <v>0997</v>
          </cell>
          <cell r="P108">
            <v>247</v>
          </cell>
          <cell r="Q108" t="str">
            <v>0287</v>
          </cell>
          <cell r="R108" t="str">
            <v>司書補</v>
          </cell>
          <cell r="AF108">
            <v>360228</v>
          </cell>
          <cell r="AK108">
            <v>37712</v>
          </cell>
        </row>
        <row r="109">
          <cell r="B109">
            <v>104</v>
          </cell>
          <cell r="C109">
            <v>1</v>
          </cell>
          <cell r="D109" t="str">
            <v>0</v>
          </cell>
          <cell r="E109" t="str">
            <v>4-</v>
          </cell>
          <cell r="F109">
            <v>62</v>
          </cell>
          <cell r="G109" t="str">
            <v>校長</v>
          </cell>
          <cell r="H109" t="str">
            <v>西　繁夫</v>
          </cell>
          <cell r="I109" t="str">
            <v>退職</v>
          </cell>
          <cell r="J109" t="str">
            <v>大島郡天城町松原</v>
          </cell>
          <cell r="K109" t="str">
            <v>1455</v>
          </cell>
          <cell r="L109" t="str">
            <v>松原</v>
          </cell>
          <cell r="M109">
            <v>442178</v>
          </cell>
          <cell r="N109" t="str">
            <v>891-7602</v>
          </cell>
          <cell r="O109" t="str">
            <v>0997</v>
          </cell>
          <cell r="P109" t="str">
            <v>85</v>
          </cell>
          <cell r="Q109" t="str">
            <v>4916</v>
          </cell>
          <cell r="R109" t="str">
            <v>管理</v>
          </cell>
          <cell r="Y109" t="str">
            <v>070442178</v>
          </cell>
          <cell r="Z109" t="str">
            <v>鹿児島銀行</v>
          </cell>
          <cell r="AA109" t="str">
            <v>大島</v>
          </cell>
          <cell r="AB109">
            <v>1192223</v>
          </cell>
          <cell r="AC109" t="str">
            <v>配子=24500</v>
          </cell>
          <cell r="AD109" t="str">
            <v>非該当</v>
          </cell>
          <cell r="AE109" t="str">
            <v>公舎16000</v>
          </cell>
          <cell r="AF109">
            <v>201026</v>
          </cell>
          <cell r="AH109">
            <v>495586</v>
          </cell>
          <cell r="AK109">
            <v>37347</v>
          </cell>
          <cell r="AV109" t="str">
            <v>鹿児島銀行</v>
          </cell>
          <cell r="AW109" t="str">
            <v>奄美大島信用金庫</v>
          </cell>
          <cell r="AX109">
            <v>222997</v>
          </cell>
          <cell r="BB109">
            <v>29526</v>
          </cell>
          <cell r="BC109">
            <v>505700</v>
          </cell>
        </row>
        <row r="110">
          <cell r="B110">
            <v>105</v>
          </cell>
          <cell r="C110">
            <v>1</v>
          </cell>
          <cell r="D110" t="str">
            <v>0</v>
          </cell>
          <cell r="E110" t="str">
            <v>2-</v>
          </cell>
          <cell r="F110">
            <v>29</v>
          </cell>
          <cell r="G110" t="str">
            <v>養護教諭</v>
          </cell>
          <cell r="H110" t="str">
            <v>上園　真理子</v>
          </cell>
          <cell r="I110" t="str">
            <v>肝）宮田小</v>
          </cell>
          <cell r="J110" t="str">
            <v>大島郡天城町浅間</v>
          </cell>
          <cell r="K110" t="str">
            <v>306-5</v>
          </cell>
          <cell r="L110" t="str">
            <v>徳之島空港</v>
          </cell>
          <cell r="M110">
            <v>561690</v>
          </cell>
          <cell r="N110" t="str">
            <v>891-7605</v>
          </cell>
          <cell r="O110" t="str">
            <v>0997</v>
          </cell>
          <cell r="P110" t="str">
            <v>85</v>
          </cell>
          <cell r="Q110" t="str">
            <v>3127</v>
          </cell>
          <cell r="R110" t="str">
            <v>養教</v>
          </cell>
          <cell r="Y110" t="str">
            <v>070561690</v>
          </cell>
          <cell r="Z110" t="str">
            <v>鹿児島銀行</v>
          </cell>
          <cell r="AA110" t="str">
            <v>鹿屋</v>
          </cell>
          <cell r="AB110">
            <v>102014</v>
          </cell>
          <cell r="AD110" t="str">
            <v>2.2K=2300</v>
          </cell>
          <cell r="AE110" t="str">
            <v>公舎14000</v>
          </cell>
          <cell r="AF110">
            <v>340705</v>
          </cell>
          <cell r="AH110">
            <v>426462</v>
          </cell>
          <cell r="AK110">
            <v>37712</v>
          </cell>
          <cell r="AV110" t="str">
            <v>鹿児島銀行</v>
          </cell>
          <cell r="AW110" t="str">
            <v>鹿屋</v>
          </cell>
          <cell r="AX110">
            <v>102014</v>
          </cell>
          <cell r="BB110">
            <v>24198</v>
          </cell>
          <cell r="BC110">
            <v>418100</v>
          </cell>
        </row>
        <row r="111">
          <cell r="B111">
            <v>106</v>
          </cell>
          <cell r="C111">
            <v>1</v>
          </cell>
          <cell r="D111" t="str">
            <v>0</v>
          </cell>
          <cell r="E111" t="str">
            <v>2-</v>
          </cell>
          <cell r="F111">
            <v>13</v>
          </cell>
          <cell r="G111" t="str">
            <v>教諭</v>
          </cell>
          <cell r="H111" t="str">
            <v>藤谷　祐一郎</v>
          </cell>
          <cell r="I111" t="str">
            <v>川）川内小</v>
          </cell>
          <cell r="J111" t="str">
            <v>大島郡天城町岡前</v>
          </cell>
          <cell r="K111" t="str">
            <v>1904</v>
          </cell>
          <cell r="L111" t="str">
            <v>徳之島空港</v>
          </cell>
          <cell r="M111">
            <v>720607</v>
          </cell>
          <cell r="N111" t="str">
            <v>891-7603</v>
          </cell>
          <cell r="O111" t="str">
            <v>0997</v>
          </cell>
          <cell r="P111" t="str">
            <v>85</v>
          </cell>
          <cell r="Q111" t="str">
            <v>5282</v>
          </cell>
          <cell r="R111" t="str">
            <v>5年</v>
          </cell>
          <cell r="W111">
            <v>0</v>
          </cell>
          <cell r="X111">
            <v>0</v>
          </cell>
          <cell r="Y111" t="str">
            <v>070720607</v>
          </cell>
          <cell r="Z111" t="str">
            <v>鹿児島銀行</v>
          </cell>
          <cell r="AA111" t="str">
            <v>紫原</v>
          </cell>
          <cell r="AB111">
            <v>506478</v>
          </cell>
          <cell r="AC111" t="str">
            <v>配子2=25500</v>
          </cell>
          <cell r="AD111" t="str">
            <v>非該当</v>
          </cell>
          <cell r="AE111" t="str">
            <v>公舎12000</v>
          </cell>
          <cell r="AF111">
            <v>500424</v>
          </cell>
          <cell r="AH111">
            <v>271218</v>
          </cell>
          <cell r="AK111">
            <v>37712</v>
          </cell>
          <cell r="AL111">
            <v>38559</v>
          </cell>
          <cell r="AM111">
            <v>38551</v>
          </cell>
          <cell r="AN111">
            <v>38504</v>
          </cell>
          <cell r="AO111">
            <v>38607</v>
          </cell>
          <cell r="AP111">
            <v>38608</v>
          </cell>
          <cell r="AQ111">
            <v>38915</v>
          </cell>
          <cell r="AR111">
            <v>38808</v>
          </cell>
          <cell r="AT111" t="str">
            <v>藤谷好南</v>
          </cell>
          <cell r="AU111" t="str">
            <v>子(長女)</v>
          </cell>
          <cell r="AV111" t="str">
            <v>鹿児島銀行</v>
          </cell>
          <cell r="AW111" t="str">
            <v>紫原</v>
          </cell>
          <cell r="AX111">
            <v>506478</v>
          </cell>
          <cell r="AY111" t="str">
            <v>郵便局</v>
          </cell>
          <cell r="AZ111" t="str">
            <v>１５１７０</v>
          </cell>
          <cell r="BA111" t="str">
            <v>６８０６０１１</v>
          </cell>
          <cell r="BB111">
            <v>29312</v>
          </cell>
          <cell r="BC111">
            <v>265900</v>
          </cell>
        </row>
        <row r="112">
          <cell r="B112">
            <v>107</v>
          </cell>
          <cell r="C112">
            <v>1</v>
          </cell>
          <cell r="D112" t="str">
            <v>0</v>
          </cell>
          <cell r="E112" t="str">
            <v>1-</v>
          </cell>
          <cell r="F112">
            <v>4</v>
          </cell>
          <cell r="G112" t="str">
            <v>講師</v>
          </cell>
          <cell r="H112" t="str">
            <v>中田江利香</v>
          </cell>
          <cell r="I112" t="str">
            <v>期付退職</v>
          </cell>
          <cell r="J112" t="str">
            <v>大島郡大和村大棚</v>
          </cell>
          <cell r="K112" t="str">
            <v>59</v>
          </cell>
          <cell r="M112">
            <v>841897</v>
          </cell>
          <cell r="N112" t="str">
            <v>891-7603</v>
          </cell>
          <cell r="O112" t="str">
            <v>0997</v>
          </cell>
          <cell r="P112" t="str">
            <v>57</v>
          </cell>
          <cell r="Q112" t="str">
            <v>2300</v>
          </cell>
          <cell r="R112" t="str">
            <v>4年代</v>
          </cell>
          <cell r="Y112" t="str">
            <v>070841897</v>
          </cell>
          <cell r="Z112" t="str">
            <v>鹿児島銀行</v>
          </cell>
          <cell r="AA112" t="str">
            <v>徳之島</v>
          </cell>
          <cell r="AB112">
            <v>796398</v>
          </cell>
          <cell r="AD112" t="str">
            <v>非該当</v>
          </cell>
          <cell r="AE112" t="str">
            <v>公舎6500</v>
          </cell>
          <cell r="AF112">
            <v>581127</v>
          </cell>
          <cell r="AG112">
            <v>37347</v>
          </cell>
          <cell r="AH112">
            <v>163506</v>
          </cell>
          <cell r="AK112">
            <v>38504</v>
          </cell>
          <cell r="AL112" t="str">
            <v>西村教諭代替</v>
          </cell>
          <cell r="AV112" t="str">
            <v>鹿児島銀行</v>
          </cell>
          <cell r="AW112" t="str">
            <v>徳之島</v>
          </cell>
          <cell r="AX112">
            <v>796398</v>
          </cell>
          <cell r="BB112">
            <v>36251</v>
          </cell>
          <cell r="BC112">
            <v>160300</v>
          </cell>
        </row>
        <row r="113">
          <cell r="B113">
            <v>108</v>
          </cell>
          <cell r="C113">
            <v>1</v>
          </cell>
          <cell r="D113" t="str">
            <v>0</v>
          </cell>
          <cell r="E113" t="str">
            <v>3-</v>
          </cell>
          <cell r="F113">
            <v>16</v>
          </cell>
          <cell r="G113" t="str">
            <v>教頭</v>
          </cell>
          <cell r="H113" t="str">
            <v>久留　和秀</v>
          </cell>
          <cell r="I113" t="str">
            <v>肝)竹之浦小</v>
          </cell>
          <cell r="J113" t="str">
            <v>大島郡天城町与名間</v>
          </cell>
          <cell r="K113" t="str">
            <v>940</v>
          </cell>
          <cell r="L113" t="str">
            <v>与名間</v>
          </cell>
          <cell r="M113">
            <v>612979</v>
          </cell>
          <cell r="O113" t="str">
            <v>0997</v>
          </cell>
          <cell r="P113" t="str">
            <v>85</v>
          </cell>
          <cell r="Q113" t="str">
            <v>3133</v>
          </cell>
          <cell r="R113" t="str">
            <v>管理</v>
          </cell>
          <cell r="W113">
            <v>0</v>
          </cell>
          <cell r="X113">
            <v>0</v>
          </cell>
          <cell r="Y113" t="str">
            <v>070612979</v>
          </cell>
          <cell r="Z113" t="str">
            <v>鹿児島銀行</v>
          </cell>
          <cell r="AA113" t="str">
            <v>えい</v>
          </cell>
          <cell r="AB113">
            <v>622711</v>
          </cell>
          <cell r="AC113" t="str">
            <v>配子2=25500</v>
          </cell>
          <cell r="AD113" t="str">
            <v>非該当</v>
          </cell>
          <cell r="AE113" t="str">
            <v>公舎16000</v>
          </cell>
          <cell r="AF113">
            <v>381116</v>
          </cell>
          <cell r="AG113">
            <v>38718</v>
          </cell>
          <cell r="AH113">
            <v>422674</v>
          </cell>
          <cell r="AK113">
            <v>37712</v>
          </cell>
          <cell r="AV113" t="str">
            <v>鹿児島銀行</v>
          </cell>
          <cell r="AW113" t="str">
            <v>えい</v>
          </cell>
          <cell r="AX113">
            <v>622711</v>
          </cell>
          <cell r="AY113" t="str">
            <v>郵便局</v>
          </cell>
          <cell r="AZ113" t="str">
            <v>１７８４０</v>
          </cell>
          <cell r="BA113" t="str">
            <v>２３６４１００１</v>
          </cell>
          <cell r="BB113">
            <v>38504</v>
          </cell>
          <cell r="BC113">
            <v>429900</v>
          </cell>
        </row>
        <row r="114">
          <cell r="B114">
            <v>109</v>
          </cell>
          <cell r="C114">
            <v>1</v>
          </cell>
          <cell r="D114" t="str">
            <v>0</v>
          </cell>
          <cell r="E114" t="str">
            <v>2-</v>
          </cell>
          <cell r="F114">
            <v>149</v>
          </cell>
          <cell r="G114" t="str">
            <v>教諭</v>
          </cell>
          <cell r="H114" t="str">
            <v>高野　ヒデ子</v>
          </cell>
          <cell r="I114" t="str">
            <v>退職</v>
          </cell>
          <cell r="J114" t="str">
            <v>大島郡天城町兼久</v>
          </cell>
          <cell r="K114" t="str">
            <v>1054</v>
          </cell>
          <cell r="L114" t="str">
            <v>平土野</v>
          </cell>
          <cell r="M114">
            <v>383741</v>
          </cell>
          <cell r="N114" t="str">
            <v>891-7621</v>
          </cell>
          <cell r="O114" t="str">
            <v>0997</v>
          </cell>
          <cell r="P114" t="str">
            <v>85</v>
          </cell>
          <cell r="Q114" t="str">
            <v>3029</v>
          </cell>
          <cell r="R114" t="str">
            <v>ひまわり</v>
          </cell>
          <cell r="W114">
            <v>0</v>
          </cell>
          <cell r="X114">
            <v>0</v>
          </cell>
          <cell r="Y114" t="str">
            <v>070383741</v>
          </cell>
          <cell r="Z114" t="str">
            <v>鹿児島銀行</v>
          </cell>
          <cell r="AA114" t="str">
            <v>徳之島</v>
          </cell>
          <cell r="AB114">
            <v>829794</v>
          </cell>
          <cell r="AD114" t="str">
            <v>７.5K車=6700</v>
          </cell>
          <cell r="AE114" t="str">
            <v>自宅=3000</v>
          </cell>
          <cell r="AF114">
            <v>210527</v>
          </cell>
          <cell r="AG114">
            <v>38534</v>
          </cell>
          <cell r="AH114">
            <v>487304</v>
          </cell>
          <cell r="AK114">
            <v>37712</v>
          </cell>
          <cell r="AN114" t="str">
            <v/>
          </cell>
          <cell r="AO114" t="str">
            <v/>
          </cell>
          <cell r="AP114" t="str">
            <v/>
          </cell>
          <cell r="AQ114" t="str">
            <v/>
          </cell>
          <cell r="AV114" t="str">
            <v>鹿児島銀行</v>
          </cell>
          <cell r="AW114" t="str">
            <v>徳之島</v>
          </cell>
          <cell r="AX114">
            <v>829794</v>
          </cell>
          <cell r="BB114">
            <v>31503</v>
          </cell>
          <cell r="BC114">
            <v>455200</v>
          </cell>
        </row>
        <row r="115">
          <cell r="B115">
            <v>110</v>
          </cell>
          <cell r="C115">
            <v>1</v>
          </cell>
          <cell r="D115" t="str">
            <v>0</v>
          </cell>
          <cell r="E115" t="str">
            <v>2-</v>
          </cell>
          <cell r="F115" t="str">
            <v>089</v>
          </cell>
          <cell r="G115" t="str">
            <v>教諭</v>
          </cell>
          <cell r="H115" t="str">
            <v>山元　恵吏子</v>
          </cell>
          <cell r="I115" t="str">
            <v>市）草牟田小</v>
          </cell>
          <cell r="J115" t="str">
            <v>大島郡徳之島町神之嶺</v>
          </cell>
          <cell r="K115" t="str">
            <v>192</v>
          </cell>
          <cell r="L115" t="str">
            <v>井之川</v>
          </cell>
          <cell r="M115">
            <v>651699</v>
          </cell>
          <cell r="N115" t="str">
            <v>891-7113</v>
          </cell>
          <cell r="O115" t="str">
            <v>0997</v>
          </cell>
          <cell r="P115" t="str">
            <v>82</v>
          </cell>
          <cell r="Q115" t="str">
            <v>1606</v>
          </cell>
          <cell r="R115" t="str">
            <v>算数</v>
          </cell>
          <cell r="W115">
            <v>0</v>
          </cell>
          <cell r="X115">
            <v>0</v>
          </cell>
          <cell r="Y115" t="str">
            <v>070651699</v>
          </cell>
          <cell r="Z115" t="str">
            <v>鹿児島銀行</v>
          </cell>
          <cell r="AA115" t="str">
            <v>出水</v>
          </cell>
          <cell r="AB115">
            <v>717059</v>
          </cell>
          <cell r="AD115" t="str">
            <v>21.2K=16900</v>
          </cell>
          <cell r="AE115" t="str">
            <v>借家=配偶者</v>
          </cell>
          <cell r="AF115">
            <v>440127</v>
          </cell>
          <cell r="AG115">
            <v>38504</v>
          </cell>
          <cell r="AH115">
            <v>376176</v>
          </cell>
          <cell r="AK115">
            <v>37712</v>
          </cell>
          <cell r="AN115" t="str">
            <v/>
          </cell>
          <cell r="AO115" t="str">
            <v/>
          </cell>
          <cell r="AP115" t="str">
            <v/>
          </cell>
          <cell r="AQ115" t="str">
            <v/>
          </cell>
          <cell r="AV115" t="str">
            <v>鹿児島銀行</v>
          </cell>
          <cell r="AW115" t="str">
            <v>出水</v>
          </cell>
          <cell r="AX115">
            <v>717059</v>
          </cell>
          <cell r="BB115">
            <v>24578</v>
          </cell>
          <cell r="BC115">
            <v>368800</v>
          </cell>
          <cell r="BD115" t="str">
            <v>神之嶺小学校</v>
          </cell>
        </row>
        <row r="116">
          <cell r="B116">
            <v>111</v>
          </cell>
          <cell r="C116">
            <v>1</v>
          </cell>
          <cell r="D116" t="str">
            <v>0</v>
          </cell>
          <cell r="E116" t="str">
            <v>2-</v>
          </cell>
          <cell r="F116" t="str">
            <v>056</v>
          </cell>
          <cell r="G116" t="str">
            <v>教諭</v>
          </cell>
          <cell r="H116" t="str">
            <v>満重　健一</v>
          </cell>
          <cell r="I116" t="str">
            <v>姶）建昌小</v>
          </cell>
          <cell r="J116" t="str">
            <v>大島郡天城町松原</v>
          </cell>
          <cell r="K116" t="str">
            <v>1922-1</v>
          </cell>
          <cell r="L116" t="str">
            <v>松原</v>
          </cell>
          <cell r="M116">
            <v>725889</v>
          </cell>
          <cell r="N116" t="str">
            <v>891-7602</v>
          </cell>
          <cell r="O116" t="str">
            <v>0997</v>
          </cell>
          <cell r="P116" t="str">
            <v>85</v>
          </cell>
          <cell r="Q116" t="str">
            <v>5239</v>
          </cell>
          <cell r="R116" t="str">
            <v>4年(生徒指導)</v>
          </cell>
          <cell r="W116">
            <v>32</v>
          </cell>
          <cell r="Y116" t="str">
            <v>070725889</v>
          </cell>
          <cell r="Z116" t="str">
            <v>鹿児島銀行</v>
          </cell>
          <cell r="AA116" t="str">
            <v>出水</v>
          </cell>
          <cell r="AB116">
            <v>803221</v>
          </cell>
          <cell r="AD116" t="str">
            <v>非該当</v>
          </cell>
          <cell r="AE116" t="str">
            <v>公舎18000</v>
          </cell>
          <cell r="AF116">
            <v>470609</v>
          </cell>
          <cell r="AG116">
            <v>38534</v>
          </cell>
          <cell r="AH116">
            <v>291618</v>
          </cell>
          <cell r="AK116">
            <v>38078</v>
          </cell>
          <cell r="AN116" t="str">
            <v/>
          </cell>
          <cell r="AO116" t="str">
            <v/>
          </cell>
          <cell r="AP116" t="str">
            <v/>
          </cell>
          <cell r="AQ116" t="str">
            <v/>
          </cell>
          <cell r="AV116" t="str">
            <v>鹿児島銀行</v>
          </cell>
          <cell r="AW116" t="str">
            <v>出水</v>
          </cell>
          <cell r="AX116">
            <v>803221</v>
          </cell>
          <cell r="BB116">
            <v>32964</v>
          </cell>
          <cell r="BC116">
            <v>294000</v>
          </cell>
          <cell r="BD116" t="str">
            <v>東天城中学校</v>
          </cell>
        </row>
        <row r="117">
          <cell r="B117">
            <v>112</v>
          </cell>
          <cell r="C117">
            <v>1</v>
          </cell>
          <cell r="D117" t="str">
            <v>0</v>
          </cell>
          <cell r="E117" t="str">
            <v>1-</v>
          </cell>
          <cell r="F117" t="str">
            <v>033</v>
          </cell>
          <cell r="G117" t="str">
            <v>講師</v>
          </cell>
          <cell r="H117" t="str">
            <v>本坊　真衣子</v>
          </cell>
          <cell r="I117" t="str">
            <v>期付退職</v>
          </cell>
          <cell r="J117" t="str">
            <v>大島郡天城町岡前</v>
          </cell>
          <cell r="K117" t="str">
            <v>599-7</v>
          </cell>
          <cell r="L117" t="str">
            <v>徳之島空港</v>
          </cell>
          <cell r="M117">
            <v>873934</v>
          </cell>
          <cell r="N117" t="str">
            <v>891-7605</v>
          </cell>
          <cell r="O117" t="str">
            <v>090</v>
          </cell>
          <cell r="P117" t="str">
            <v>9652</v>
          </cell>
          <cell r="Q117" t="str">
            <v>2937</v>
          </cell>
          <cell r="R117" t="str">
            <v>1年</v>
          </cell>
          <cell r="Y117" t="str">
            <v>070873934</v>
          </cell>
          <cell r="Z117" t="str">
            <v>鹿児島銀行</v>
          </cell>
          <cell r="AD117" t="str">
            <v>5.7K車=6700</v>
          </cell>
          <cell r="AE117" t="str">
            <v>公舎14000</v>
          </cell>
          <cell r="AF117">
            <v>530417</v>
          </cell>
          <cell r="AG117">
            <v>38808</v>
          </cell>
          <cell r="AH117">
            <v>210936</v>
          </cell>
          <cell r="AJ117" t="str">
            <v>2006/4/15～</v>
          </cell>
          <cell r="AK117">
            <v>38824</v>
          </cell>
          <cell r="AL117" t="str">
            <v>嶧田期付代替</v>
          </cell>
          <cell r="AN117" t="str">
            <v/>
          </cell>
          <cell r="AO117" t="str">
            <v/>
          </cell>
          <cell r="AP117" t="str">
            <v/>
          </cell>
          <cell r="AQ117" t="str">
            <v/>
          </cell>
          <cell r="BB117">
            <v>36617</v>
          </cell>
        </row>
        <row r="118">
          <cell r="B118">
            <v>113</v>
          </cell>
          <cell r="C118">
            <v>1</v>
          </cell>
          <cell r="D118" t="str">
            <v>0</v>
          </cell>
          <cell r="E118" t="str">
            <v>2-</v>
          </cell>
          <cell r="F118" t="str">
            <v>025</v>
          </cell>
          <cell r="G118" t="str">
            <v>教諭</v>
          </cell>
          <cell r="H118" t="str">
            <v>吉田　光一</v>
          </cell>
          <cell r="I118" t="str">
            <v>期付退職</v>
          </cell>
          <cell r="J118" t="str">
            <v>大島郡伊仙町検福</v>
          </cell>
          <cell r="K118" t="str">
            <v>508</v>
          </cell>
          <cell r="L118" t="str">
            <v>面縄</v>
          </cell>
          <cell r="M118">
            <v>881821</v>
          </cell>
          <cell r="N118" t="str">
            <v>891-8216</v>
          </cell>
          <cell r="R118" t="str">
            <v>3/4年</v>
          </cell>
          <cell r="Y118" t="str">
            <v>070881821</v>
          </cell>
          <cell r="Z118" t="str">
            <v>鹿児島銀行</v>
          </cell>
          <cell r="AA118" t="str">
            <v>伊仙</v>
          </cell>
          <cell r="AB118">
            <v>310254</v>
          </cell>
          <cell r="AD118" t="str">
            <v>28.8K車=20100</v>
          </cell>
          <cell r="AE118" t="str">
            <v>自宅=実父</v>
          </cell>
          <cell r="AF118">
            <v>490209</v>
          </cell>
          <cell r="AG118">
            <v>39083</v>
          </cell>
          <cell r="AH118">
            <v>215934</v>
          </cell>
          <cell r="AK118">
            <v>38810</v>
          </cell>
          <cell r="AN118" t="str">
            <v/>
          </cell>
          <cell r="AO118" t="str">
            <v/>
          </cell>
          <cell r="AP118" t="str">
            <v/>
          </cell>
          <cell r="AQ118" t="str">
            <v/>
          </cell>
          <cell r="AV118" t="str">
            <v>鹿児島銀行</v>
          </cell>
          <cell r="AW118" t="str">
            <v>伊仙</v>
          </cell>
          <cell r="AX118">
            <v>310254</v>
          </cell>
          <cell r="BB118">
            <v>38824</v>
          </cell>
          <cell r="BC118">
            <v>211700</v>
          </cell>
        </row>
        <row r="119">
          <cell r="B119">
            <v>114</v>
          </cell>
          <cell r="C119">
            <v>1</v>
          </cell>
          <cell r="D119" t="str">
            <v>0</v>
          </cell>
          <cell r="E119" t="str">
            <v>3-</v>
          </cell>
          <cell r="F119" t="str">
            <v>069</v>
          </cell>
          <cell r="G119" t="str">
            <v>教頭</v>
          </cell>
          <cell r="H119" t="str">
            <v>平嶺　寛晶</v>
          </cell>
          <cell r="I119" t="str">
            <v>肝)川上小</v>
          </cell>
          <cell r="J119" t="str">
            <v>大島郡天城町岡前</v>
          </cell>
          <cell r="K119" t="str">
            <v>1904</v>
          </cell>
          <cell r="L119" t="str">
            <v>徳之島空港</v>
          </cell>
          <cell r="M119">
            <v>584720</v>
          </cell>
          <cell r="N119" t="str">
            <v>891-7603</v>
          </cell>
          <cell r="O119" t="str">
            <v>0997</v>
          </cell>
          <cell r="P119" t="str">
            <v>85</v>
          </cell>
          <cell r="Q119" t="str">
            <v>3744</v>
          </cell>
          <cell r="R119" t="str">
            <v>管理</v>
          </cell>
          <cell r="Y119" t="str">
            <v>070584720</v>
          </cell>
          <cell r="Z119" t="str">
            <v>鹿児島銀行</v>
          </cell>
          <cell r="AA119" t="str">
            <v>西原</v>
          </cell>
          <cell r="AB119">
            <v>723200</v>
          </cell>
          <cell r="AD119" t="str">
            <v>非該当(3分)</v>
          </cell>
          <cell r="AE119" t="str">
            <v>公舎16000</v>
          </cell>
          <cell r="AF119">
            <v>340112</v>
          </cell>
          <cell r="AG119">
            <v>39083</v>
          </cell>
          <cell r="AH119">
            <v>434336</v>
          </cell>
          <cell r="AK119">
            <v>38443</v>
          </cell>
          <cell r="AN119" t="str">
            <v/>
          </cell>
          <cell r="AO119" t="str">
            <v/>
          </cell>
          <cell r="AP119" t="str">
            <v/>
          </cell>
          <cell r="AQ119" t="str">
            <v/>
          </cell>
          <cell r="AV119" t="str">
            <v>鹿児島銀行</v>
          </cell>
          <cell r="AW119" t="str">
            <v>西原</v>
          </cell>
          <cell r="AX119">
            <v>723200</v>
          </cell>
          <cell r="BB119">
            <v>38810</v>
          </cell>
          <cell r="BC119">
            <v>443200</v>
          </cell>
        </row>
        <row r="120">
          <cell r="B120">
            <v>115</v>
          </cell>
          <cell r="C120" t="str">
            <v>0</v>
          </cell>
          <cell r="D120">
            <v>1</v>
          </cell>
          <cell r="E120" t="str">
            <v>3-</v>
          </cell>
          <cell r="F120" t="str">
            <v>113</v>
          </cell>
          <cell r="G120" t="str">
            <v>事務主査</v>
          </cell>
          <cell r="H120" t="str">
            <v>齋藤　勝範</v>
          </cell>
          <cell r="I120" t="str">
            <v>姶）富隈小</v>
          </cell>
          <cell r="J120" t="str">
            <v>大島郡天城町浅間</v>
          </cell>
          <cell r="K120" t="str">
            <v>830</v>
          </cell>
          <cell r="L120" t="str">
            <v>徳之島空港</v>
          </cell>
          <cell r="M120">
            <v>623954</v>
          </cell>
          <cell r="N120" t="str">
            <v>891-7605</v>
          </cell>
          <cell r="O120" t="str">
            <v>080</v>
          </cell>
          <cell r="P120" t="str">
            <v>5255</v>
          </cell>
          <cell r="Q120" t="str">
            <v>0830</v>
          </cell>
          <cell r="R120" t="str">
            <v>事務</v>
          </cell>
          <cell r="Y120" t="str">
            <v>070623954</v>
          </cell>
          <cell r="Z120" t="str">
            <v>鹿児島銀行</v>
          </cell>
          <cell r="AA120" t="str">
            <v>姶良</v>
          </cell>
          <cell r="AB120">
            <v>580029</v>
          </cell>
          <cell r="AC120" t="str">
            <v>配=13000</v>
          </cell>
          <cell r="AD120" t="str">
            <v>2.5K=2300(5分)</v>
          </cell>
          <cell r="AE120" t="str">
            <v>自宅単身=1500/公舎12000</v>
          </cell>
          <cell r="AF120">
            <v>330830</v>
          </cell>
          <cell r="AG120">
            <v>38824</v>
          </cell>
          <cell r="AH120">
            <v>390432</v>
          </cell>
          <cell r="AK120">
            <v>38443</v>
          </cell>
          <cell r="AN120" t="str">
            <v/>
          </cell>
          <cell r="AO120" t="str">
            <v/>
          </cell>
          <cell r="AP120" t="str">
            <v/>
          </cell>
          <cell r="AQ120" t="str">
            <v/>
          </cell>
          <cell r="AV120" t="str">
            <v>鹿児島銀行</v>
          </cell>
          <cell r="AW120" t="str">
            <v>東郷代理店</v>
          </cell>
          <cell r="AX120">
            <v>718176</v>
          </cell>
          <cell r="AY120" t="str">
            <v>郵便局</v>
          </cell>
          <cell r="AZ120" t="str">
            <v>１７８００</v>
          </cell>
          <cell r="BB120">
            <v>30407</v>
          </cell>
          <cell r="BC120">
            <v>398400</v>
          </cell>
          <cell r="BD120" t="str">
            <v>眞由美/無職</v>
          </cell>
        </row>
        <row r="121">
          <cell r="B121">
            <v>116</v>
          </cell>
          <cell r="C121">
            <v>1</v>
          </cell>
          <cell r="D121" t="str">
            <v>0</v>
          </cell>
          <cell r="E121" t="str">
            <v>2-</v>
          </cell>
          <cell r="F121" t="str">
            <v>118</v>
          </cell>
          <cell r="G121" t="str">
            <v>教諭</v>
          </cell>
          <cell r="H121" t="str">
            <v>富本　哲弘</v>
          </cell>
          <cell r="I121" t="str">
            <v>大）伊子茂小</v>
          </cell>
          <cell r="J121" t="str">
            <v>大島郡伊仙町面縄</v>
          </cell>
          <cell r="K121" t="str">
            <v>318</v>
          </cell>
          <cell r="L121" t="str">
            <v>面縄</v>
          </cell>
          <cell r="M121">
            <v>613789</v>
          </cell>
          <cell r="N121" t="str">
            <v>891-8114</v>
          </cell>
          <cell r="O121" t="str">
            <v>0997</v>
          </cell>
          <cell r="P121" t="str">
            <v>86</v>
          </cell>
          <cell r="Q121" t="str">
            <v>4699</v>
          </cell>
          <cell r="R121" t="str">
            <v>5年</v>
          </cell>
          <cell r="X121">
            <v>0</v>
          </cell>
          <cell r="Y121" t="str">
            <v>070613789</v>
          </cell>
          <cell r="Z121" t="str">
            <v>鹿児島銀行</v>
          </cell>
          <cell r="AA121" t="str">
            <v>伊仙</v>
          </cell>
          <cell r="AB121">
            <v>305200</v>
          </cell>
          <cell r="AC121" t="str">
            <v>子5=30500</v>
          </cell>
          <cell r="AD121" t="str">
            <v>25.6K=20100(35分)</v>
          </cell>
          <cell r="AE121" t="str">
            <v>自宅=3000</v>
          </cell>
          <cell r="AF121">
            <v>321120</v>
          </cell>
          <cell r="AG121">
            <v>38810</v>
          </cell>
          <cell r="AH121">
            <v>426462</v>
          </cell>
          <cell r="AK121">
            <v>36982</v>
          </cell>
          <cell r="AM121">
            <v>39159</v>
          </cell>
          <cell r="AN121">
            <v>39104</v>
          </cell>
          <cell r="AO121">
            <v>39215</v>
          </cell>
          <cell r="AP121">
            <v>39216</v>
          </cell>
          <cell r="AQ121">
            <v>39523</v>
          </cell>
          <cell r="AR121">
            <v>39538</v>
          </cell>
          <cell r="AS121" t="str">
            <v>妻育休期間</v>
          </cell>
          <cell r="AT121" t="str">
            <v>富本哲史</v>
          </cell>
          <cell r="AU121" t="str">
            <v>子　(五男)</v>
          </cell>
          <cell r="AV121" t="str">
            <v>鹿児島銀行</v>
          </cell>
          <cell r="AW121" t="str">
            <v>伊仙</v>
          </cell>
          <cell r="AX121">
            <v>305200</v>
          </cell>
          <cell r="BB121">
            <v>31868</v>
          </cell>
          <cell r="BC121">
            <v>418100</v>
          </cell>
          <cell r="BD121" t="str">
            <v>亀津小学校/あゆみ</v>
          </cell>
        </row>
        <row r="122">
          <cell r="B122">
            <v>117</v>
          </cell>
          <cell r="C122">
            <v>1</v>
          </cell>
          <cell r="D122" t="str">
            <v>0</v>
          </cell>
          <cell r="E122" t="str">
            <v>2-</v>
          </cell>
          <cell r="F122" t="str">
            <v>143</v>
          </cell>
          <cell r="G122" t="str">
            <v>教諭</v>
          </cell>
          <cell r="H122" t="str">
            <v>竹之内　京子</v>
          </cell>
          <cell r="I122" t="str">
            <v>曽）通山小</v>
          </cell>
          <cell r="J122" t="str">
            <v>大島郡天城町浅間</v>
          </cell>
          <cell r="K122" t="str">
            <v>306-5</v>
          </cell>
          <cell r="L122" t="str">
            <v>徳之島空港</v>
          </cell>
          <cell r="M122">
            <v>528722</v>
          </cell>
          <cell r="N122" t="str">
            <v>891-7605</v>
          </cell>
          <cell r="O122" t="str">
            <v>090</v>
          </cell>
          <cell r="P122" t="str">
            <v>1160</v>
          </cell>
          <cell r="Q122" t="str">
            <v>9046</v>
          </cell>
          <cell r="R122" t="str">
            <v>特支</v>
          </cell>
          <cell r="W122">
            <v>0</v>
          </cell>
          <cell r="X122">
            <v>0</v>
          </cell>
          <cell r="Y122" t="str">
            <v>070528722</v>
          </cell>
          <cell r="Z122" t="str">
            <v>鹿児島銀行</v>
          </cell>
          <cell r="AA122" t="str">
            <v>志布志</v>
          </cell>
          <cell r="AB122">
            <v>758592</v>
          </cell>
          <cell r="AD122" t="str">
            <v>2.2K=2300(5分)</v>
          </cell>
          <cell r="AE122" t="str">
            <v>公舎14000</v>
          </cell>
          <cell r="AF122">
            <v>280709</v>
          </cell>
          <cell r="AG122">
            <v>39083</v>
          </cell>
          <cell r="AH122">
            <v>449616</v>
          </cell>
          <cell r="AK122">
            <v>38443</v>
          </cell>
          <cell r="AN122" t="str">
            <v/>
          </cell>
          <cell r="AO122" t="str">
            <v/>
          </cell>
          <cell r="AP122" t="str">
            <v/>
          </cell>
          <cell r="AQ122" t="str">
            <v/>
          </cell>
          <cell r="AV122" t="str">
            <v>九州労働金庫</v>
          </cell>
          <cell r="AW122" t="str">
            <v>志布志</v>
          </cell>
          <cell r="AX122">
            <v>2669647</v>
          </cell>
          <cell r="AY122" t="str">
            <v>郵便局</v>
          </cell>
          <cell r="AZ122" t="str">
            <v>１７９５０</v>
          </cell>
          <cell r="BA122" t="str">
            <v>３１９０１７１</v>
          </cell>
          <cell r="BB122">
            <v>31503</v>
          </cell>
          <cell r="BC122">
            <v>440800</v>
          </cell>
          <cell r="BD122" t="str">
            <v>志布志市役所/宏史</v>
          </cell>
        </row>
        <row r="123">
          <cell r="B123">
            <v>118</v>
          </cell>
          <cell r="C123">
            <v>1</v>
          </cell>
          <cell r="D123" t="str">
            <v>0</v>
          </cell>
          <cell r="E123" t="str">
            <v>2-</v>
          </cell>
          <cell r="F123" t="str">
            <v>050</v>
          </cell>
          <cell r="G123" t="str">
            <v>教諭</v>
          </cell>
          <cell r="H123" t="str">
            <v>松元　大輔</v>
          </cell>
          <cell r="I123" t="str">
            <v>日) 日置小</v>
          </cell>
          <cell r="J123" t="str">
            <v>大島郡天城町岡前</v>
          </cell>
          <cell r="K123" t="str">
            <v>1502-2</v>
          </cell>
          <cell r="L123" t="str">
            <v>徳之島空港</v>
          </cell>
          <cell r="M123">
            <v>731064</v>
          </cell>
          <cell r="N123" t="str">
            <v>891-7603</v>
          </cell>
          <cell r="O123" t="str">
            <v>0997</v>
          </cell>
          <cell r="P123" t="str">
            <v>85</v>
          </cell>
          <cell r="Q123" t="str">
            <v>2805</v>
          </cell>
          <cell r="R123" t="str">
            <v>3年</v>
          </cell>
          <cell r="W123">
            <v>0</v>
          </cell>
          <cell r="X123">
            <v>0</v>
          </cell>
          <cell r="Y123" t="str">
            <v>070731064</v>
          </cell>
          <cell r="Z123" t="str">
            <v>鹿児島銀行</v>
          </cell>
          <cell r="AA123" t="str">
            <v>みずほ通</v>
          </cell>
          <cell r="AB123">
            <v>559159</v>
          </cell>
          <cell r="AD123" t="str">
            <v>非該当(1分)</v>
          </cell>
          <cell r="AE123" t="str">
            <v>公舎6500</v>
          </cell>
          <cell r="AF123">
            <v>490322</v>
          </cell>
          <cell r="AG123">
            <v>39083</v>
          </cell>
          <cell r="AH123">
            <v>291618</v>
          </cell>
          <cell r="AK123">
            <v>38443</v>
          </cell>
          <cell r="AN123" t="str">
            <v/>
          </cell>
          <cell r="AO123" t="str">
            <v/>
          </cell>
          <cell r="AP123" t="str">
            <v/>
          </cell>
          <cell r="AQ123" t="str">
            <v/>
          </cell>
          <cell r="AV123" t="str">
            <v>鹿児島銀行</v>
          </cell>
          <cell r="AW123" t="str">
            <v>みずほ通</v>
          </cell>
          <cell r="AX123">
            <v>185112</v>
          </cell>
          <cell r="AY123" t="str">
            <v>郵便局</v>
          </cell>
          <cell r="AZ123" t="str">
            <v>１７８３０</v>
          </cell>
          <cell r="BA123" t="str">
            <v>１４４２８７１１</v>
          </cell>
          <cell r="BB123">
            <v>27851</v>
          </cell>
          <cell r="BC123">
            <v>285900</v>
          </cell>
          <cell r="BD123" t="str">
            <v>吉野小学校/真弓</v>
          </cell>
        </row>
        <row r="124">
          <cell r="B124">
            <v>119</v>
          </cell>
          <cell r="C124">
            <v>1</v>
          </cell>
          <cell r="D124" t="str">
            <v>0</v>
          </cell>
          <cell r="E124" t="str">
            <v>2-</v>
          </cell>
          <cell r="F124" t="str">
            <v>082</v>
          </cell>
          <cell r="G124" t="str">
            <v>教諭</v>
          </cell>
          <cell r="H124" t="str">
            <v>西村　律子</v>
          </cell>
          <cell r="I124" t="str">
            <v>市）吉野東小</v>
          </cell>
          <cell r="J124" t="str">
            <v>大島郡徳之島町亀徳</v>
          </cell>
          <cell r="K124" t="str">
            <v>1676-23</v>
          </cell>
          <cell r="L124" t="str">
            <v>亀徳</v>
          </cell>
          <cell r="M124">
            <v>676799</v>
          </cell>
          <cell r="N124" t="str">
            <v>891-7101</v>
          </cell>
          <cell r="O124" t="str">
            <v>0997</v>
          </cell>
          <cell r="P124" t="str">
            <v>81</v>
          </cell>
          <cell r="Q124" t="str">
            <v>1252</v>
          </cell>
          <cell r="R124" t="str">
            <v>指改</v>
          </cell>
          <cell r="W124">
            <v>0</v>
          </cell>
          <cell r="X124">
            <v>0</v>
          </cell>
          <cell r="Y124" t="str">
            <v>070676799</v>
          </cell>
          <cell r="Z124" t="str">
            <v>鹿児島銀行</v>
          </cell>
          <cell r="AA124" t="str">
            <v>垂水</v>
          </cell>
          <cell r="AB124">
            <v>526910</v>
          </cell>
          <cell r="AD124" t="str">
            <v>22.1K=16900(40分)</v>
          </cell>
          <cell r="AE124" t="str">
            <v>借家=配偶者</v>
          </cell>
          <cell r="AF124">
            <v>450116</v>
          </cell>
          <cell r="AG124">
            <v>39083</v>
          </cell>
          <cell r="AH124">
            <v>367710</v>
          </cell>
          <cell r="AK124">
            <v>38078</v>
          </cell>
          <cell r="AL124">
            <v>38560</v>
          </cell>
          <cell r="AM124">
            <v>38561</v>
          </cell>
          <cell r="AN124">
            <v>38506</v>
          </cell>
          <cell r="AO124">
            <v>38617</v>
          </cell>
          <cell r="AP124">
            <v>38618</v>
          </cell>
          <cell r="AQ124">
            <v>38925</v>
          </cell>
          <cell r="AR124">
            <v>38807</v>
          </cell>
          <cell r="AS124" t="str">
            <v>夫：神之嶺小学校事務大迫</v>
          </cell>
          <cell r="AT124" t="str">
            <v>西村海慧</v>
          </cell>
          <cell r="AU124" t="str">
            <v>子(次女)</v>
          </cell>
          <cell r="AV124" t="str">
            <v>鹿児島銀行</v>
          </cell>
          <cell r="AW124" t="str">
            <v>垂水</v>
          </cell>
          <cell r="AX124">
            <v>526910</v>
          </cell>
          <cell r="AY124" t="str">
            <v>郵便局</v>
          </cell>
          <cell r="AZ124" t="str">
            <v>１７８４０</v>
          </cell>
          <cell r="BA124" t="str">
            <v>２４９９６９８１</v>
          </cell>
          <cell r="BB124">
            <v>36982</v>
          </cell>
          <cell r="BC124">
            <v>360500</v>
          </cell>
          <cell r="BD124" t="str">
            <v>神之嶺小学校/西村義彦</v>
          </cell>
        </row>
        <row r="125">
          <cell r="B125">
            <v>120</v>
          </cell>
          <cell r="C125">
            <v>1</v>
          </cell>
          <cell r="D125" t="str">
            <v>0</v>
          </cell>
          <cell r="E125" t="str">
            <v>2-</v>
          </cell>
          <cell r="F125" t="str">
            <v>023</v>
          </cell>
          <cell r="G125" t="str">
            <v>教諭</v>
          </cell>
          <cell r="H125" t="str">
            <v>平　直也</v>
          </cell>
          <cell r="I125" t="str">
            <v>郡山小</v>
          </cell>
          <cell r="J125" t="str">
            <v>大島郡天城町浅間</v>
          </cell>
          <cell r="K125" t="str">
            <v>306-5</v>
          </cell>
          <cell r="L125" t="str">
            <v>徳之島空港</v>
          </cell>
          <cell r="M125">
            <v>850217</v>
          </cell>
          <cell r="N125" t="str">
            <v>891-7605</v>
          </cell>
          <cell r="O125" t="str">
            <v>0997</v>
          </cell>
          <cell r="P125" t="str">
            <v>85</v>
          </cell>
          <cell r="Q125" t="str">
            <v>3142</v>
          </cell>
          <cell r="R125" t="str">
            <v>2年</v>
          </cell>
          <cell r="Y125" t="str">
            <v>070850217</v>
          </cell>
          <cell r="Z125" t="str">
            <v>鹿児島銀行</v>
          </cell>
          <cell r="AA125" t="str">
            <v>草牟田</v>
          </cell>
          <cell r="AB125">
            <v>1077494</v>
          </cell>
          <cell r="AC125" t="str">
            <v>配子1=19000</v>
          </cell>
          <cell r="AD125" t="str">
            <v>2.2K=2300(5分)</v>
          </cell>
          <cell r="AE125" t="str">
            <v>公舎14000</v>
          </cell>
          <cell r="AF125">
            <v>530806</v>
          </cell>
          <cell r="AG125">
            <v>39083</v>
          </cell>
          <cell r="AH125">
            <v>212262</v>
          </cell>
          <cell r="AK125">
            <v>39175</v>
          </cell>
          <cell r="AM125">
            <v>38792</v>
          </cell>
          <cell r="AN125">
            <v>38737</v>
          </cell>
          <cell r="AO125">
            <v>38848</v>
          </cell>
          <cell r="AP125">
            <v>38849</v>
          </cell>
          <cell r="AQ125">
            <v>39156</v>
          </cell>
          <cell r="AT125" t="str">
            <v>平　隆輝　　</v>
          </cell>
          <cell r="AU125" t="str">
            <v>子</v>
          </cell>
          <cell r="AV125" t="str">
            <v>鹿児島銀行</v>
          </cell>
          <cell r="AW125" t="str">
            <v>草牟田</v>
          </cell>
          <cell r="AX125">
            <v>1077494</v>
          </cell>
          <cell r="BB125">
            <v>34060</v>
          </cell>
          <cell r="BC125">
            <v>208100</v>
          </cell>
          <cell r="BD125" t="str">
            <v>無職/有紀</v>
          </cell>
        </row>
        <row r="126">
          <cell r="B126">
            <v>121</v>
          </cell>
          <cell r="C126">
            <v>1</v>
          </cell>
          <cell r="D126" t="str">
            <v>0</v>
          </cell>
          <cell r="E126" t="str">
            <v>1-</v>
          </cell>
          <cell r="F126" t="str">
            <v>033</v>
          </cell>
          <cell r="G126" t="str">
            <v>講師</v>
          </cell>
          <cell r="H126" t="str">
            <v>本田　満子</v>
          </cell>
          <cell r="I126" t="str">
            <v>期付退職</v>
          </cell>
          <cell r="J126" t="str">
            <v>大島郡徳之島町井之川</v>
          </cell>
          <cell r="K126" t="str">
            <v>701</v>
          </cell>
          <cell r="L126" t="str">
            <v>井之川</v>
          </cell>
          <cell r="M126">
            <v>863149</v>
          </cell>
          <cell r="N126" t="str">
            <v>891-7114</v>
          </cell>
          <cell r="O126" t="str">
            <v>0997</v>
          </cell>
          <cell r="P126" t="str">
            <v>85</v>
          </cell>
          <cell r="R126" t="str">
            <v>1/2年</v>
          </cell>
          <cell r="Y126" t="str">
            <v>070863149</v>
          </cell>
          <cell r="Z126" t="str">
            <v>鹿児島銀行</v>
          </cell>
          <cell r="AA126" t="str">
            <v>徳之島</v>
          </cell>
          <cell r="AB126">
            <v>636477</v>
          </cell>
          <cell r="AD126" t="str">
            <v>21.2K車=16900(30分)</v>
          </cell>
          <cell r="AE126" t="str">
            <v>自宅=非該当</v>
          </cell>
          <cell r="AF126">
            <v>320110</v>
          </cell>
          <cell r="AG126">
            <v>39083</v>
          </cell>
          <cell r="AH126">
            <v>202664</v>
          </cell>
          <cell r="AK126">
            <v>39175</v>
          </cell>
          <cell r="AV126" t="str">
            <v>鹿児島銀行</v>
          </cell>
          <cell r="AW126" t="str">
            <v>徳之島</v>
          </cell>
          <cell r="AX126">
            <v>636477</v>
          </cell>
          <cell r="BB126">
            <v>39175</v>
          </cell>
          <cell r="BC126">
            <v>206800</v>
          </cell>
          <cell r="BD126" t="str">
            <v>会社員/勝美</v>
          </cell>
        </row>
        <row r="127">
          <cell r="B127">
            <v>123</v>
          </cell>
          <cell r="C127">
            <v>39760</v>
          </cell>
          <cell r="H127" t="str">
            <v>中馬　高志</v>
          </cell>
          <cell r="I127" t="str">
            <v>転居</v>
          </cell>
          <cell r="J127" t="str">
            <v>霧島市隼人町住吉</v>
          </cell>
          <cell r="K127" t="str">
            <v>1475-1</v>
          </cell>
          <cell r="L127" t="str">
            <v>浜之市</v>
          </cell>
          <cell r="AG127">
            <v>39083</v>
          </cell>
          <cell r="BB127">
            <v>39175</v>
          </cell>
        </row>
        <row r="128">
          <cell r="B128">
            <v>124</v>
          </cell>
          <cell r="C128">
            <v>39573</v>
          </cell>
          <cell r="H128" t="str">
            <v>樗木　加奈子</v>
          </cell>
          <cell r="I128" t="str">
            <v>転居</v>
          </cell>
          <cell r="J128" t="str">
            <v>霧島市隼人町見次</v>
          </cell>
          <cell r="K128" t="str">
            <v>203-13</v>
          </cell>
          <cell r="L128" t="str">
            <v>浜之市</v>
          </cell>
          <cell r="M128">
            <v>736015</v>
          </cell>
          <cell r="N128" t="str">
            <v>899-5117</v>
          </cell>
          <cell r="O128" t="str">
            <v>090</v>
          </cell>
          <cell r="P128" t="str">
            <v>2582</v>
          </cell>
          <cell r="Q128" t="str">
            <v>1011</v>
          </cell>
          <cell r="R128" t="str">
            <v>1-1</v>
          </cell>
          <cell r="Y128" t="str">
            <v>070736015</v>
          </cell>
          <cell r="Z128" t="str">
            <v>鹿児島銀行</v>
          </cell>
          <cell r="AA128" t="str">
            <v>武岡団地</v>
          </cell>
          <cell r="AB128" t="str">
            <v>170-307660</v>
          </cell>
          <cell r="AD128" t="str">
            <v>車10分2.6㎞=2300</v>
          </cell>
          <cell r="AE128" t="str">
            <v>借家/34000</v>
          </cell>
          <cell r="AF128">
            <v>540527</v>
          </cell>
          <cell r="AG128">
            <v>39175</v>
          </cell>
          <cell r="AH128">
            <v>244629</v>
          </cell>
          <cell r="AK128">
            <v>38808</v>
          </cell>
          <cell r="AV128" t="str">
            <v>鹿児島銀行</v>
          </cell>
          <cell r="AW128" t="str">
            <v>武岡団地</v>
          </cell>
          <cell r="AX128" t="str">
            <v>170-307660</v>
          </cell>
          <cell r="BC128">
            <v>247100</v>
          </cell>
        </row>
        <row r="129">
          <cell r="B129">
            <v>125</v>
          </cell>
          <cell r="C129">
            <v>39812</v>
          </cell>
          <cell r="H129" t="str">
            <v>良井　秀明</v>
          </cell>
          <cell r="I129" t="str">
            <v>自宅転居</v>
          </cell>
          <cell r="J129" t="str">
            <v>鹿児島市池之上町</v>
          </cell>
          <cell r="K129" t="str">
            <v>23-12</v>
          </cell>
          <cell r="L129" t="str">
            <v>鹿児島</v>
          </cell>
          <cell r="M129">
            <v>641421</v>
          </cell>
          <cell r="N129" t="str">
            <v>892-0806</v>
          </cell>
          <cell r="O129" t="str">
            <v>099</v>
          </cell>
          <cell r="P129" t="str">
            <v>248</v>
          </cell>
          <cell r="Q129" t="str">
            <v>0603</v>
          </cell>
          <cell r="R129" t="str">
            <v>児支援</v>
          </cell>
          <cell r="Y129" t="str">
            <v>070641421</v>
          </cell>
          <cell r="Z129" t="str">
            <v>鹿児島銀行</v>
          </cell>
          <cell r="AA129" t="str">
            <v>坂之上</v>
          </cell>
          <cell r="AB129" t="str">
            <v>190-339215</v>
          </cell>
          <cell r="AC129" t="str">
            <v>子2</v>
          </cell>
          <cell r="AD129" t="str">
            <v>車50分29.3㎞=20100</v>
          </cell>
          <cell r="AE129" t="str">
            <v>借家/73000</v>
          </cell>
          <cell r="AF129">
            <v>420327</v>
          </cell>
          <cell r="AH129">
            <v>389648</v>
          </cell>
          <cell r="AK129">
            <v>38808</v>
          </cell>
          <cell r="AN129" t="str">
            <v/>
          </cell>
          <cell r="AO129" t="str">
            <v/>
          </cell>
          <cell r="AP129" t="str">
            <v/>
          </cell>
          <cell r="AQ129" t="str">
            <v/>
          </cell>
          <cell r="AV129" t="str">
            <v>鹿児島銀行</v>
          </cell>
          <cell r="AW129" t="str">
            <v>坂之上</v>
          </cell>
          <cell r="AX129" t="str">
            <v>190-339215</v>
          </cell>
          <cell r="BB129">
            <v>37347</v>
          </cell>
          <cell r="BC129">
            <v>397600</v>
          </cell>
        </row>
        <row r="130">
          <cell r="B130">
            <v>126</v>
          </cell>
          <cell r="C130">
            <v>39692</v>
          </cell>
          <cell r="G130" t="str">
            <v>特支援員</v>
          </cell>
          <cell r="H130" t="str">
            <v>柴野　照文</v>
          </cell>
          <cell r="I130" t="str">
            <v>自己都合退職</v>
          </cell>
          <cell r="J130" t="str">
            <v>霧島市隼人町小田</v>
          </cell>
          <cell r="K130" t="str">
            <v>170-2</v>
          </cell>
          <cell r="N130" t="str">
            <v>899-5105</v>
          </cell>
          <cell r="O130" t="str">
            <v>0995</v>
          </cell>
          <cell r="P130" t="str">
            <v>43</v>
          </cell>
          <cell r="Q130" t="str">
            <v>3112</v>
          </cell>
          <cell r="R130" t="str">
            <v>支援員</v>
          </cell>
          <cell r="Y130" t="str">
            <v/>
          </cell>
          <cell r="AG130">
            <v>39448</v>
          </cell>
          <cell r="AK130">
            <v>39545</v>
          </cell>
          <cell r="AV130">
            <v>0</v>
          </cell>
          <cell r="BB130">
            <v>32599</v>
          </cell>
        </row>
        <row r="131">
          <cell r="B131">
            <v>127</v>
          </cell>
          <cell r="C131">
            <v>1</v>
          </cell>
          <cell r="D131" t="str">
            <v>0</v>
          </cell>
          <cell r="E131" t="str">
            <v>2-</v>
          </cell>
          <cell r="F131" t="str">
            <v>149</v>
          </cell>
          <cell r="G131" t="str">
            <v>養護教諭</v>
          </cell>
          <cell r="H131" t="str">
            <v>坂元  きよみ</v>
          </cell>
          <cell r="I131" t="str">
            <v>退職姶)西浦小</v>
          </cell>
          <cell r="J131" t="str">
            <v>霧島市国分敷根</v>
          </cell>
          <cell r="K131" t="str">
            <v>1894</v>
          </cell>
          <cell r="L131" t="str">
            <v>検校橋</v>
          </cell>
          <cell r="M131">
            <v>354627</v>
          </cell>
          <cell r="N131" t="str">
            <v>899-4462</v>
          </cell>
          <cell r="O131" t="str">
            <v>0995</v>
          </cell>
          <cell r="P131" t="str">
            <v>46</v>
          </cell>
          <cell r="Q131" t="str">
            <v>3067</v>
          </cell>
          <cell r="R131" t="str">
            <v>養教</v>
          </cell>
          <cell r="Y131" t="str">
            <v>070354627</v>
          </cell>
          <cell r="Z131" t="str">
            <v>鹿児島銀行</v>
          </cell>
          <cell r="AA131" t="str">
            <v>隼人</v>
          </cell>
          <cell r="AB131" t="str">
            <v>440-535977</v>
          </cell>
          <cell r="AC131" t="str">
            <v>実母</v>
          </cell>
          <cell r="AD131" t="str">
            <v>車15分8.5㎞=6700</v>
          </cell>
          <cell r="AE131" t="str">
            <v>夫</v>
          </cell>
          <cell r="AF131">
            <v>230928</v>
          </cell>
          <cell r="AG131">
            <v>39448</v>
          </cell>
          <cell r="AH131">
            <v>443744</v>
          </cell>
          <cell r="AK131">
            <v>38078</v>
          </cell>
          <cell r="AN131" t="str">
            <v/>
          </cell>
          <cell r="AO131" t="str">
            <v/>
          </cell>
          <cell r="AP131" t="str">
            <v/>
          </cell>
          <cell r="AQ131" t="str">
            <v/>
          </cell>
          <cell r="AV131" t="str">
            <v>南日本銀行</v>
          </cell>
          <cell r="AW131" t="str">
            <v>甑島</v>
          </cell>
          <cell r="AX131" t="str">
            <v>360-1020080</v>
          </cell>
          <cell r="BB131">
            <v>39545</v>
          </cell>
          <cell r="BC131">
            <v>452800</v>
          </cell>
          <cell r="BD131" t="str">
            <v>元治/</v>
          </cell>
        </row>
        <row r="132">
          <cell r="B132">
            <v>128</v>
          </cell>
          <cell r="C132">
            <v>1</v>
          </cell>
          <cell r="D132" t="str">
            <v>0</v>
          </cell>
          <cell r="E132" t="str">
            <v>3-</v>
          </cell>
          <cell r="F132" t="str">
            <v>075</v>
          </cell>
          <cell r="G132" t="str">
            <v>教頭</v>
          </cell>
          <cell r="H132" t="str">
            <v>荒田　治</v>
          </cell>
          <cell r="I132" t="str">
            <v>肝)岸良小</v>
          </cell>
          <cell r="J132" t="str">
            <v>霧島市隼人町真孝</v>
          </cell>
          <cell r="K132" t="str">
            <v>818-2</v>
          </cell>
          <cell r="L132" t="str">
            <v>浜之市</v>
          </cell>
          <cell r="M132">
            <v>583901</v>
          </cell>
          <cell r="N132" t="str">
            <v>899-5102</v>
          </cell>
          <cell r="O132" t="str">
            <v>0995</v>
          </cell>
          <cell r="P132" t="str">
            <v>43</v>
          </cell>
          <cell r="Q132" t="str">
            <v>0253</v>
          </cell>
          <cell r="R132" t="str">
            <v>管理</v>
          </cell>
          <cell r="Y132" t="str">
            <v>070583901</v>
          </cell>
          <cell r="Z132" t="str">
            <v>鹿児島銀行</v>
          </cell>
          <cell r="AA132" t="str">
            <v>国分西</v>
          </cell>
          <cell r="AB132" t="str">
            <v>433-517919</v>
          </cell>
          <cell r="AC132" t="str">
            <v>配/子4(特2)</v>
          </cell>
          <cell r="AD132" t="str">
            <v>徒歩3分非該当</v>
          </cell>
          <cell r="AE132" t="str">
            <v>教職員専用住宅</v>
          </cell>
          <cell r="AF132">
            <v>330322</v>
          </cell>
          <cell r="AH132">
            <v>407744</v>
          </cell>
          <cell r="AK132">
            <v>39173</v>
          </cell>
          <cell r="AN132" t="str">
            <v/>
          </cell>
          <cell r="AO132" t="str">
            <v/>
          </cell>
          <cell r="AP132" t="str">
            <v/>
          </cell>
          <cell r="AQ132" t="str">
            <v/>
          </cell>
          <cell r="AV132" t="str">
            <v>九州労金</v>
          </cell>
          <cell r="AW132" t="str">
            <v>志布志</v>
          </cell>
          <cell r="AX132" t="str">
            <v>942-2541882</v>
          </cell>
          <cell r="BB132">
            <v>25569</v>
          </cell>
          <cell r="BC132">
            <v>443200</v>
          </cell>
          <cell r="BD132" t="str">
            <v>富三子/無職</v>
          </cell>
        </row>
        <row r="133">
          <cell r="B133">
            <v>129</v>
          </cell>
          <cell r="C133">
            <v>1</v>
          </cell>
          <cell r="D133" t="str">
            <v>0</v>
          </cell>
          <cell r="E133" t="str">
            <v>2-</v>
          </cell>
          <cell r="F133" t="str">
            <v>115</v>
          </cell>
          <cell r="G133" t="str">
            <v>教諭</v>
          </cell>
          <cell r="H133" t="str">
            <v>峰﨑　さとみ</v>
          </cell>
          <cell r="I133" t="str">
            <v>熊)茎南小</v>
          </cell>
          <cell r="J133" t="str">
            <v>霧島市隼人町東郷</v>
          </cell>
          <cell r="K133" t="str">
            <v>1-198</v>
          </cell>
          <cell r="L133" t="str">
            <v>日当山</v>
          </cell>
          <cell r="M133">
            <v>614092</v>
          </cell>
          <cell r="N133" t="str">
            <v>899-5115</v>
          </cell>
          <cell r="O133" t="str">
            <v>0995</v>
          </cell>
          <cell r="P133" t="str">
            <v>43</v>
          </cell>
          <cell r="Q133" t="str">
            <v>5866</v>
          </cell>
          <cell r="R133" t="str">
            <v>1-3</v>
          </cell>
          <cell r="Y133" t="str">
            <v>070614092</v>
          </cell>
          <cell r="Z133" t="str">
            <v>鹿児島銀行</v>
          </cell>
          <cell r="AA133" t="str">
            <v>牧園</v>
          </cell>
          <cell r="AB133" t="str">
            <v>422-459823</v>
          </cell>
          <cell r="AC133" t="str">
            <v>子2</v>
          </cell>
          <cell r="AD133" t="str">
            <v>車15分6.1㎞=6700</v>
          </cell>
          <cell r="AE133" t="str">
            <v>夫</v>
          </cell>
          <cell r="AF133">
            <v>381003</v>
          </cell>
          <cell r="AG133">
            <v>38808</v>
          </cell>
          <cell r="AH133">
            <v>395234</v>
          </cell>
          <cell r="AK133">
            <v>36982</v>
          </cell>
          <cell r="AN133" t="str">
            <v/>
          </cell>
          <cell r="AO133" t="str">
            <v/>
          </cell>
          <cell r="AP133" t="str">
            <v/>
          </cell>
          <cell r="AQ133" t="str">
            <v/>
          </cell>
          <cell r="AV133" t="str">
            <v>鹿児島銀行</v>
          </cell>
          <cell r="AW133" t="str">
            <v>きしゃば</v>
          </cell>
          <cell r="AX133" t="str">
            <v>111-262844</v>
          </cell>
          <cell r="BB133">
            <v>30407</v>
          </cell>
          <cell r="BC133">
            <v>403300</v>
          </cell>
          <cell r="BD133" t="str">
            <v>亮一/</v>
          </cell>
        </row>
        <row r="134">
          <cell r="B134">
            <v>130</v>
          </cell>
          <cell r="C134">
            <v>1</v>
          </cell>
          <cell r="D134" t="str">
            <v>0</v>
          </cell>
          <cell r="E134" t="str">
            <v>2-</v>
          </cell>
          <cell r="F134" t="str">
            <v>106</v>
          </cell>
          <cell r="G134" t="str">
            <v>教諭</v>
          </cell>
          <cell r="H134" t="str">
            <v>上原　大樹</v>
          </cell>
          <cell r="I134" t="str">
            <v>肝)滑川小</v>
          </cell>
          <cell r="J134" t="str">
            <v>霧島市国分野口西</v>
          </cell>
          <cell r="K134" t="str">
            <v>23-13-4</v>
          </cell>
          <cell r="L134" t="str">
            <v>隼人</v>
          </cell>
          <cell r="M134">
            <v>635448</v>
          </cell>
          <cell r="N134" t="str">
            <v>899-4343</v>
          </cell>
          <cell r="O134" t="str">
            <v>0995</v>
          </cell>
          <cell r="P134" t="str">
            <v>47</v>
          </cell>
          <cell r="Q134" t="str">
            <v>6075</v>
          </cell>
          <cell r="R134" t="str">
            <v>音専</v>
          </cell>
          <cell r="Y134" t="str">
            <v>070635448</v>
          </cell>
          <cell r="Z134" t="str">
            <v>鹿児島銀行</v>
          </cell>
          <cell r="AA134" t="str">
            <v>鹿屋</v>
          </cell>
          <cell r="AB134" t="str">
            <v>500-1178938</v>
          </cell>
          <cell r="AC134" t="str">
            <v>配</v>
          </cell>
          <cell r="AD134" t="str">
            <v>車5分非該当</v>
          </cell>
          <cell r="AE134" t="str">
            <v>借家/50000</v>
          </cell>
          <cell r="AF134">
            <v>401014</v>
          </cell>
          <cell r="AG134">
            <v>39814</v>
          </cell>
          <cell r="AH134">
            <v>383474</v>
          </cell>
          <cell r="AK134">
            <v>37712</v>
          </cell>
          <cell r="AN134" t="str">
            <v/>
          </cell>
          <cell r="AO134" t="str">
            <v/>
          </cell>
          <cell r="AP134" t="str">
            <v/>
          </cell>
          <cell r="AQ134" t="str">
            <v/>
          </cell>
          <cell r="AV134" t="str">
            <v>鹿児島銀行</v>
          </cell>
          <cell r="AW134" t="str">
            <v>種子島</v>
          </cell>
          <cell r="AX134" t="str">
            <v>600-841696</v>
          </cell>
          <cell r="BB134">
            <v>31503</v>
          </cell>
          <cell r="BC134">
            <v>391300</v>
          </cell>
          <cell r="BD134" t="str">
            <v>睦子/</v>
          </cell>
        </row>
        <row r="135">
          <cell r="B135">
            <v>131</v>
          </cell>
          <cell r="C135">
            <v>1</v>
          </cell>
          <cell r="D135" t="str">
            <v>0</v>
          </cell>
          <cell r="E135" t="str">
            <v>2-</v>
          </cell>
          <cell r="F135" t="str">
            <v>109</v>
          </cell>
          <cell r="G135" t="str">
            <v>教諭</v>
          </cell>
          <cell r="H135" t="str">
            <v>木庭　良枝</v>
          </cell>
          <cell r="I135" t="str">
            <v>大)国頭小</v>
          </cell>
          <cell r="J135" t="str">
            <v>霧島市国分中央</v>
          </cell>
          <cell r="K135" t="str">
            <v>4-6-10</v>
          </cell>
          <cell r="L135" t="str">
            <v>国分</v>
          </cell>
          <cell r="M135">
            <v>636631</v>
          </cell>
          <cell r="N135" t="str">
            <v>899-4332</v>
          </cell>
          <cell r="O135" t="str">
            <v>0995</v>
          </cell>
          <cell r="P135" t="str">
            <v>46</v>
          </cell>
          <cell r="Q135" t="str">
            <v>4153</v>
          </cell>
          <cell r="R135" t="str">
            <v>2-4</v>
          </cell>
          <cell r="Y135" t="str">
            <v>070636631</v>
          </cell>
          <cell r="Z135" t="str">
            <v>鹿児島銀行</v>
          </cell>
          <cell r="AA135" t="str">
            <v>国分</v>
          </cell>
          <cell r="AB135" t="str">
            <v>430-2402566</v>
          </cell>
          <cell r="AD135" t="str">
            <v>車15分5.8㎞=6700</v>
          </cell>
          <cell r="AE135" t="str">
            <v>借家/58000</v>
          </cell>
          <cell r="AF135">
            <v>390610</v>
          </cell>
          <cell r="AG135">
            <v>39814</v>
          </cell>
          <cell r="AH135">
            <v>389648</v>
          </cell>
          <cell r="AK135">
            <v>37712</v>
          </cell>
          <cell r="AN135" t="str">
            <v/>
          </cell>
          <cell r="AO135" t="str">
            <v/>
          </cell>
          <cell r="AP135" t="str">
            <v/>
          </cell>
          <cell r="AQ135" t="str">
            <v/>
          </cell>
          <cell r="AV135" t="str">
            <v>鹿児島銀行</v>
          </cell>
          <cell r="AW135" t="str">
            <v>国分</v>
          </cell>
          <cell r="AX135" t="str">
            <v>430-2402566</v>
          </cell>
          <cell r="BB135">
            <v>32234</v>
          </cell>
          <cell r="BC135">
            <v>397600</v>
          </cell>
        </row>
        <row r="136">
          <cell r="B136">
            <v>132</v>
          </cell>
          <cell r="C136">
            <v>1</v>
          </cell>
          <cell r="D136" t="str">
            <v>0</v>
          </cell>
          <cell r="E136" t="str">
            <v>2-</v>
          </cell>
          <cell r="F136" t="str">
            <v>036</v>
          </cell>
          <cell r="G136" t="str">
            <v>教諭</v>
          </cell>
          <cell r="H136" t="str">
            <v>福永　喜人</v>
          </cell>
          <cell r="I136" t="str">
            <v>出)米ノ津東小</v>
          </cell>
          <cell r="J136" t="str">
            <v>霧島市隼人町住吉</v>
          </cell>
          <cell r="K136" t="str">
            <v>1590-3</v>
          </cell>
          <cell r="L136" t="str">
            <v>浜之市</v>
          </cell>
          <cell r="M136">
            <v>747556</v>
          </cell>
          <cell r="N136" t="str">
            <v>899-5101</v>
          </cell>
          <cell r="O136" t="str">
            <v>0995</v>
          </cell>
          <cell r="P136" t="str">
            <v>42</v>
          </cell>
          <cell r="Q136" t="str">
            <v>6017</v>
          </cell>
          <cell r="R136" t="str">
            <v>6-1</v>
          </cell>
          <cell r="Y136" t="str">
            <v>070747556</v>
          </cell>
          <cell r="Z136" t="str">
            <v>鹿児島銀行</v>
          </cell>
          <cell r="AA136" t="str">
            <v>笹貫</v>
          </cell>
          <cell r="AB136" t="str">
            <v>127-189368</v>
          </cell>
          <cell r="AC136" t="str">
            <v>配(H20/5/1～H21/3/31迄)子1</v>
          </cell>
          <cell r="AD136" t="str">
            <v>車3分非該当</v>
          </cell>
          <cell r="AE136" t="str">
            <v>借家/50000</v>
          </cell>
          <cell r="AF136">
            <v>550427</v>
          </cell>
          <cell r="AG136">
            <v>39814</v>
          </cell>
          <cell r="AH136">
            <v>239085</v>
          </cell>
          <cell r="AK136">
            <v>38443</v>
          </cell>
          <cell r="AN136" t="str">
            <v/>
          </cell>
          <cell r="AO136" t="str">
            <v/>
          </cell>
          <cell r="AP136" t="str">
            <v/>
          </cell>
          <cell r="AQ136" t="str">
            <v/>
          </cell>
          <cell r="AV136" t="str">
            <v>鹿児島銀行</v>
          </cell>
          <cell r="AW136" t="str">
            <v>笹貫</v>
          </cell>
          <cell r="AX136" t="str">
            <v>127-189368</v>
          </cell>
          <cell r="BB136">
            <v>32234</v>
          </cell>
          <cell r="BC136">
            <v>241500</v>
          </cell>
          <cell r="BD136" t="str">
            <v>/柁城小教</v>
          </cell>
        </row>
        <row r="137">
          <cell r="B137">
            <v>133</v>
          </cell>
          <cell r="C137">
            <v>1</v>
          </cell>
          <cell r="D137" t="str">
            <v>0</v>
          </cell>
          <cell r="E137" t="str">
            <v>2-</v>
          </cell>
          <cell r="F137" t="str">
            <v>025</v>
          </cell>
          <cell r="G137" t="str">
            <v>教諭</v>
          </cell>
          <cell r="H137" t="str">
            <v>川田代　安子</v>
          </cell>
          <cell r="I137" t="str">
            <v>期付退国分小</v>
          </cell>
          <cell r="J137" t="str">
            <v>霧島市隼人町小田</v>
          </cell>
          <cell r="K137" t="str">
            <v>70-5</v>
          </cell>
          <cell r="L137" t="str">
            <v>浜之市</v>
          </cell>
          <cell r="M137">
            <v>882364</v>
          </cell>
          <cell r="N137" t="str">
            <v>899-5105</v>
          </cell>
          <cell r="O137" t="str">
            <v>0995</v>
          </cell>
          <cell r="P137" t="str">
            <v>43</v>
          </cell>
          <cell r="Q137" t="str">
            <v>8497</v>
          </cell>
          <cell r="R137" t="str">
            <v>3-2</v>
          </cell>
          <cell r="S137" t="str">
            <v>期付</v>
          </cell>
          <cell r="T137" t="str">
            <v>管内</v>
          </cell>
          <cell r="Y137" t="str">
            <v>070882364</v>
          </cell>
          <cell r="Z137" t="str">
            <v>鹿児島銀行</v>
          </cell>
          <cell r="AA137" t="str">
            <v>隼人南</v>
          </cell>
          <cell r="AB137" t="str">
            <v>442-112176</v>
          </cell>
          <cell r="AD137" t="str">
            <v>車3分非該当</v>
          </cell>
          <cell r="AE137" t="str">
            <v>夫</v>
          </cell>
          <cell r="AF137">
            <v>330701</v>
          </cell>
          <cell r="AG137">
            <v>39814</v>
          </cell>
          <cell r="AH137">
            <v>211860</v>
          </cell>
          <cell r="AK137">
            <v>39541</v>
          </cell>
          <cell r="AL137" t="str">
            <v>期限付</v>
          </cell>
          <cell r="AV137" t="str">
            <v>鹿児島銀行</v>
          </cell>
          <cell r="AW137" t="str">
            <v>隼人南</v>
          </cell>
          <cell r="AX137" t="str">
            <v>442-112176</v>
          </cell>
          <cell r="BB137">
            <v>38443</v>
          </cell>
          <cell r="BC137">
            <v>214000</v>
          </cell>
          <cell r="BD137" t="str">
            <v>正人/県職員</v>
          </cell>
        </row>
        <row r="138">
          <cell r="B138">
            <v>134</v>
          </cell>
          <cell r="C138">
            <v>1</v>
          </cell>
          <cell r="D138" t="str">
            <v>0</v>
          </cell>
          <cell r="E138" t="str">
            <v>2-</v>
          </cell>
          <cell r="F138" t="str">
            <v>025</v>
          </cell>
          <cell r="G138" t="str">
            <v>教諭</v>
          </cell>
          <cell r="H138" t="str">
            <v>渕上　麻衣子</v>
          </cell>
          <cell r="I138" t="str">
            <v>期付退H22継続</v>
          </cell>
          <cell r="J138" t="str">
            <v>霧島市国分府中町</v>
          </cell>
          <cell r="K138" t="str">
            <v>24-22</v>
          </cell>
          <cell r="L138" t="str">
            <v>国分</v>
          </cell>
          <cell r="M138">
            <v>885266</v>
          </cell>
          <cell r="N138" t="str">
            <v>899-4346</v>
          </cell>
          <cell r="O138" t="str">
            <v>090</v>
          </cell>
          <cell r="P138" t="str">
            <v>2393</v>
          </cell>
          <cell r="Q138" t="str">
            <v>5476</v>
          </cell>
          <cell r="R138" t="str">
            <v>4-1</v>
          </cell>
          <cell r="S138" t="str">
            <v>期付</v>
          </cell>
          <cell r="T138" t="str">
            <v>管内</v>
          </cell>
          <cell r="Y138" t="str">
            <v>070885266</v>
          </cell>
          <cell r="Z138" t="str">
            <v>鹿児島銀行</v>
          </cell>
          <cell r="AA138" t="str">
            <v>みずほ通</v>
          </cell>
          <cell r="AB138" t="str">
            <v>112-526705</v>
          </cell>
          <cell r="AD138" t="str">
            <v>車3.7㎞=2300</v>
          </cell>
          <cell r="AE138" t="str">
            <v>借家/53000</v>
          </cell>
          <cell r="AF138">
            <v>540502</v>
          </cell>
          <cell r="AG138">
            <v>39814</v>
          </cell>
          <cell r="AH138">
            <v>211860</v>
          </cell>
          <cell r="AK138">
            <v>39541</v>
          </cell>
          <cell r="AL138" t="str">
            <v>期限付</v>
          </cell>
          <cell r="AV138" t="str">
            <v>鹿児島銀行</v>
          </cell>
          <cell r="AW138" t="str">
            <v>みずほ通</v>
          </cell>
          <cell r="AX138" t="str">
            <v>112-526705</v>
          </cell>
          <cell r="BB138">
            <v>39541</v>
          </cell>
          <cell r="BC138">
            <v>214000</v>
          </cell>
        </row>
        <row r="139">
          <cell r="B139">
            <v>135</v>
          </cell>
          <cell r="C139">
            <v>1</v>
          </cell>
          <cell r="D139" t="str">
            <v>0</v>
          </cell>
          <cell r="E139" t="str">
            <v>2-</v>
          </cell>
          <cell r="F139" t="str">
            <v>025</v>
          </cell>
          <cell r="G139" t="str">
            <v>教諭</v>
          </cell>
          <cell r="H139" t="str">
            <v>赤松　則夫</v>
          </cell>
          <cell r="I139" t="str">
            <v>期付退</v>
          </cell>
          <cell r="J139" t="str">
            <v>鹿児島市東佐多町</v>
          </cell>
          <cell r="K139" t="str">
            <v>2592</v>
          </cell>
          <cell r="L139" t="str">
            <v>吉田麓</v>
          </cell>
          <cell r="M139">
            <v>846414</v>
          </cell>
          <cell r="N139" t="str">
            <v>891-1302</v>
          </cell>
          <cell r="O139" t="str">
            <v>099</v>
          </cell>
          <cell r="P139" t="str">
            <v>295</v>
          </cell>
          <cell r="Q139" t="str">
            <v>1767</v>
          </cell>
          <cell r="R139" t="str">
            <v>初任研</v>
          </cell>
          <cell r="S139" t="str">
            <v>期付</v>
          </cell>
          <cell r="T139" t="str">
            <v>管内</v>
          </cell>
          <cell r="U139" t="str">
            <v>日当山/陵南　派遣</v>
          </cell>
          <cell r="Y139" t="str">
            <v>070846414</v>
          </cell>
          <cell r="Z139" t="str">
            <v>鹿児島銀行</v>
          </cell>
          <cell r="AA139" t="str">
            <v>蒲生</v>
          </cell>
          <cell r="AB139" t="str">
            <v>450-898277</v>
          </cell>
          <cell r="AC139" t="str">
            <v>配</v>
          </cell>
          <cell r="AD139" t="str">
            <v>車18.4㎞=13700</v>
          </cell>
          <cell r="AE139" t="str">
            <v>自宅=3000</v>
          </cell>
          <cell r="AF139">
            <v>160925</v>
          </cell>
          <cell r="AG139">
            <v>39541</v>
          </cell>
          <cell r="AH139">
            <v>211860</v>
          </cell>
          <cell r="AK139">
            <v>39541</v>
          </cell>
          <cell r="AL139" t="str">
            <v>拠点校指導教員</v>
          </cell>
          <cell r="AV139" t="str">
            <v>鹿児島銀行</v>
          </cell>
          <cell r="AW139" t="str">
            <v>蒲生</v>
          </cell>
          <cell r="AX139" t="str">
            <v>450-898277</v>
          </cell>
          <cell r="BB139">
            <v>39541</v>
          </cell>
          <cell r="BC139">
            <v>214000</v>
          </cell>
          <cell r="BD139" t="str">
            <v>俊子/無職</v>
          </cell>
        </row>
        <row r="140">
          <cell r="B140">
            <v>136</v>
          </cell>
          <cell r="C140">
            <v>1</v>
          </cell>
          <cell r="D140" t="str">
            <v>0</v>
          </cell>
          <cell r="E140" t="str">
            <v>2-</v>
          </cell>
          <cell r="F140" t="str">
            <v>041</v>
          </cell>
          <cell r="G140" t="str">
            <v>教諭</v>
          </cell>
          <cell r="H140" t="str">
            <v>川添　有人</v>
          </cell>
          <cell r="I140" t="str">
            <v>H21/4/1転居</v>
          </cell>
          <cell r="J140" t="str">
            <v>霧島市隼人町見次</v>
          </cell>
          <cell r="K140" t="str">
            <v>1053</v>
          </cell>
          <cell r="L140" t="str">
            <v>浜之市</v>
          </cell>
          <cell r="M140">
            <v>757471</v>
          </cell>
          <cell r="N140" t="str">
            <v>899-5117</v>
          </cell>
          <cell r="O140" t="str">
            <v>090</v>
          </cell>
          <cell r="P140" t="str">
            <v>5722</v>
          </cell>
          <cell r="Q140" t="str">
            <v>6786</v>
          </cell>
          <cell r="R140" t="str">
            <v>4-3</v>
          </cell>
          <cell r="T140" t="str">
            <v>新規</v>
          </cell>
          <cell r="Y140" t="str">
            <v>070757471</v>
          </cell>
          <cell r="Z140" t="str">
            <v>鹿児島銀行</v>
          </cell>
          <cell r="AA140" t="str">
            <v>きしゃば</v>
          </cell>
          <cell r="AB140" t="str">
            <v>111-669063</v>
          </cell>
          <cell r="AD140" t="str">
            <v>車6分1.9㎞=非該当</v>
          </cell>
          <cell r="AE140" t="str">
            <v>借家/54200</v>
          </cell>
          <cell r="AF140">
            <v>490427</v>
          </cell>
          <cell r="AG140">
            <v>39541</v>
          </cell>
          <cell r="AH140">
            <v>252945</v>
          </cell>
          <cell r="AK140">
            <v>39539</v>
          </cell>
          <cell r="AN140" t="str">
            <v/>
          </cell>
          <cell r="AO140" t="str">
            <v/>
          </cell>
          <cell r="AP140" t="str">
            <v/>
          </cell>
          <cell r="AQ140" t="str">
            <v/>
          </cell>
          <cell r="AV140" t="str">
            <v>鹿児島銀行</v>
          </cell>
          <cell r="AW140" t="str">
            <v>きしゃば</v>
          </cell>
          <cell r="AX140" t="str">
            <v>111-669063</v>
          </cell>
          <cell r="BB140">
            <v>39541</v>
          </cell>
          <cell r="BC140">
            <v>255500</v>
          </cell>
        </row>
        <row r="141">
          <cell r="B141">
            <v>137</v>
          </cell>
          <cell r="G141" t="str">
            <v>非常勤講師</v>
          </cell>
          <cell r="H141" t="str">
            <v>野口　智子</v>
          </cell>
          <cell r="I141" t="str">
            <v>後補充者</v>
          </cell>
          <cell r="J141" t="str">
            <v>霧島市隼人町見次</v>
          </cell>
          <cell r="K141" t="str">
            <v>1478-4</v>
          </cell>
          <cell r="L141" t="str">
            <v>浜之市</v>
          </cell>
          <cell r="N141" t="str">
            <v>899-5117</v>
          </cell>
          <cell r="O141" t="str">
            <v>0995</v>
          </cell>
          <cell r="P141" t="str">
            <v>42</v>
          </cell>
          <cell r="Q141" t="str">
            <v>7049</v>
          </cell>
          <cell r="S141" t="str">
            <v>初補充</v>
          </cell>
          <cell r="AG141">
            <v>39541</v>
          </cell>
          <cell r="BB141">
            <v>39539</v>
          </cell>
        </row>
        <row r="142">
          <cell r="B142">
            <v>138</v>
          </cell>
          <cell r="G142" t="str">
            <v>非常勤講師</v>
          </cell>
          <cell r="H142" t="str">
            <v>吉満　佳代子</v>
          </cell>
          <cell r="I142" t="str">
            <v>後補充者</v>
          </cell>
          <cell r="J142" t="str">
            <v>鹿児島市小野</v>
          </cell>
          <cell r="K142" t="str">
            <v>2-13-15-4</v>
          </cell>
          <cell r="L142" t="str">
            <v>伊敷</v>
          </cell>
          <cell r="N142" t="str">
            <v>890-0008</v>
          </cell>
          <cell r="O142" t="str">
            <v>090</v>
          </cell>
          <cell r="P142" t="str">
            <v>8910</v>
          </cell>
          <cell r="Q142" t="str">
            <v>6769</v>
          </cell>
          <cell r="S142" t="str">
            <v>初補充</v>
          </cell>
          <cell r="AG142">
            <v>39814</v>
          </cell>
        </row>
        <row r="143">
          <cell r="B143">
            <v>139</v>
          </cell>
          <cell r="C143">
            <v>1</v>
          </cell>
          <cell r="D143" t="str">
            <v>0</v>
          </cell>
          <cell r="E143" t="str">
            <v>2-</v>
          </cell>
          <cell r="F143" t="str">
            <v>085</v>
          </cell>
          <cell r="G143" t="str">
            <v>教諭</v>
          </cell>
          <cell r="H143" t="str">
            <v>篠原　美由紀</v>
          </cell>
          <cell r="I143" t="str">
            <v>H21/5/1転居</v>
          </cell>
          <cell r="J143" t="str">
            <v>霧島市国分広瀬</v>
          </cell>
          <cell r="K143" t="str">
            <v>1-24-30</v>
          </cell>
          <cell r="L143" t="str">
            <v>西広瀬</v>
          </cell>
          <cell r="M143">
            <v>678228</v>
          </cell>
          <cell r="N143" t="str">
            <v>899-4321</v>
          </cell>
          <cell r="O143" t="str">
            <v>0995</v>
          </cell>
          <cell r="P143" t="str">
            <v>47</v>
          </cell>
          <cell r="Q143" t="str">
            <v>7607</v>
          </cell>
          <cell r="R143" t="str">
            <v>4-3</v>
          </cell>
          <cell r="Y143" t="str">
            <v>070678228</v>
          </cell>
          <cell r="Z143" t="str">
            <v>鹿児島銀行</v>
          </cell>
          <cell r="AA143" t="str">
            <v>国分西</v>
          </cell>
          <cell r="AB143" t="str">
            <v>433-803629</v>
          </cell>
          <cell r="AD143" t="str">
            <v>車5分非該当</v>
          </cell>
          <cell r="AE143" t="str">
            <v>借家/55000･27000</v>
          </cell>
          <cell r="AF143">
            <v>470701</v>
          </cell>
          <cell r="AG143">
            <v>39814</v>
          </cell>
          <cell r="AH143">
            <v>350742</v>
          </cell>
          <cell r="AK143">
            <v>38808</v>
          </cell>
          <cell r="AN143" t="str">
            <v/>
          </cell>
          <cell r="AO143" t="str">
            <v/>
          </cell>
          <cell r="AP143" t="str">
            <v/>
          </cell>
          <cell r="AQ143" t="str">
            <v/>
          </cell>
          <cell r="AV143" t="str">
            <v>鹿児島銀行</v>
          </cell>
          <cell r="AW143" t="str">
            <v>九州労金</v>
          </cell>
          <cell r="AX143" t="str">
            <v>935-2990935</v>
          </cell>
          <cell r="BB143">
            <v>34060</v>
          </cell>
          <cell r="BC143">
            <v>357900</v>
          </cell>
          <cell r="BD143" t="str">
            <v>修一/大口中</v>
          </cell>
        </row>
        <row r="144">
          <cell r="B144">
            <v>140</v>
          </cell>
          <cell r="G144" t="str">
            <v>非常勤講師</v>
          </cell>
          <cell r="H144" t="str">
            <v>羽嶋　里恵</v>
          </cell>
          <cell r="I144" t="str">
            <v>後補充者</v>
          </cell>
          <cell r="J144" t="str">
            <v>霧島市隼人町東郷</v>
          </cell>
          <cell r="K144" t="str">
            <v>289-1</v>
          </cell>
          <cell r="L144" t="str">
            <v>日当山</v>
          </cell>
          <cell r="N144" t="str">
            <v>899-5115</v>
          </cell>
          <cell r="O144" t="str">
            <v>0995</v>
          </cell>
          <cell r="P144" t="str">
            <v>42</v>
          </cell>
          <cell r="Q144" t="str">
            <v>2929</v>
          </cell>
          <cell r="S144" t="str">
            <v>初補充</v>
          </cell>
        </row>
        <row r="145">
          <cell r="B145">
            <v>141</v>
          </cell>
          <cell r="C145">
            <v>1</v>
          </cell>
          <cell r="D145" t="str">
            <v>0</v>
          </cell>
          <cell r="E145" t="str">
            <v>4-</v>
          </cell>
          <cell r="F145" t="str">
            <v>037</v>
          </cell>
          <cell r="G145" t="str">
            <v>校長</v>
          </cell>
          <cell r="H145" t="str">
            <v>知識　兼次</v>
          </cell>
          <cell r="I145" t="str">
            <v>退)湧水町教委</v>
          </cell>
          <cell r="J145" t="str">
            <v>鹿児島市西陵</v>
          </cell>
          <cell r="K145" t="str">
            <v>6-14-3</v>
          </cell>
          <cell r="M145">
            <v>502502</v>
          </cell>
          <cell r="N145" t="str">
            <v>890-0032</v>
          </cell>
          <cell r="O145" t="str">
            <v>099</v>
          </cell>
          <cell r="P145" t="str">
            <v>282</v>
          </cell>
          <cell r="Q145" t="str">
            <v>5148</v>
          </cell>
          <cell r="R145" t="str">
            <v>管理</v>
          </cell>
          <cell r="Y145" t="str">
            <v>070502502</v>
          </cell>
          <cell r="Z145" t="str">
            <v>鹿児島銀行</v>
          </cell>
          <cell r="AA145" t="str">
            <v>西陵</v>
          </cell>
          <cell r="AB145" t="str">
            <v>107-267985</v>
          </cell>
          <cell r="AC145" t="str">
            <v>配/子1(特1)</v>
          </cell>
          <cell r="AD145" t="str">
            <v>徒歩3分非該当</v>
          </cell>
          <cell r="AE145" t="str">
            <v>教職員専用住宅</v>
          </cell>
          <cell r="AF145">
            <v>240420</v>
          </cell>
          <cell r="AG145">
            <v>38808</v>
          </cell>
          <cell r="AH145">
            <v>458640</v>
          </cell>
          <cell r="AK145">
            <v>38808</v>
          </cell>
          <cell r="AN145" t="str">
            <v/>
          </cell>
          <cell r="AO145" t="str">
            <v/>
          </cell>
          <cell r="AP145" t="str">
            <v/>
          </cell>
          <cell r="AQ145" t="str">
            <v/>
          </cell>
          <cell r="AV145" t="str">
            <v>鹿児島銀行</v>
          </cell>
          <cell r="AW145" t="str">
            <v>西陵</v>
          </cell>
          <cell r="AX145" t="str">
            <v>107-267985</v>
          </cell>
          <cell r="BB145">
            <v>26390</v>
          </cell>
          <cell r="BC145">
            <v>509600</v>
          </cell>
          <cell r="BD145" t="str">
            <v>春美/無職</v>
          </cell>
        </row>
        <row r="146">
          <cell r="B146">
            <v>142</v>
          </cell>
          <cell r="C146">
            <v>1</v>
          </cell>
          <cell r="D146" t="str">
            <v>0</v>
          </cell>
          <cell r="E146" t="str">
            <v>2-</v>
          </cell>
          <cell r="F146" t="str">
            <v>124</v>
          </cell>
          <cell r="G146" t="str">
            <v>教諭</v>
          </cell>
          <cell r="H146" t="str">
            <v>小村　紀昭</v>
          </cell>
          <cell r="I146" t="str">
            <v>姶伊)天降小</v>
          </cell>
          <cell r="J146" t="str">
            <v>姶良市東餅田</v>
          </cell>
          <cell r="K146" t="str">
            <v>2992</v>
          </cell>
          <cell r="L146" t="str">
            <v>帖佐</v>
          </cell>
          <cell r="M146">
            <v>625361</v>
          </cell>
          <cell r="N146" t="str">
            <v>899-5421</v>
          </cell>
          <cell r="O146" t="str">
            <v>0995</v>
          </cell>
          <cell r="P146" t="str">
            <v>66</v>
          </cell>
          <cell r="Q146" t="str">
            <v>2423</v>
          </cell>
          <cell r="R146" t="str">
            <v>6-4</v>
          </cell>
          <cell r="Y146" t="str">
            <v>070625361</v>
          </cell>
          <cell r="Z146" t="str">
            <v>鹿児島銀行</v>
          </cell>
          <cell r="AA146" t="str">
            <v>宮之城</v>
          </cell>
          <cell r="AB146" t="str">
            <v>340-296882</v>
          </cell>
          <cell r="AC146" t="str">
            <v>子2</v>
          </cell>
          <cell r="AD146" t="str">
            <v>車30分12.8㎞=10200</v>
          </cell>
          <cell r="AE146" t="str">
            <v>自宅/3000</v>
          </cell>
          <cell r="AF146">
            <v>351006</v>
          </cell>
          <cell r="AG146">
            <v>40179</v>
          </cell>
          <cell r="AH146">
            <v>400330</v>
          </cell>
          <cell r="AK146">
            <v>38078</v>
          </cell>
          <cell r="AN146" t="str">
            <v/>
          </cell>
          <cell r="AO146" t="str">
            <v/>
          </cell>
          <cell r="AP146" t="str">
            <v/>
          </cell>
          <cell r="AQ146" t="str">
            <v/>
          </cell>
          <cell r="AV146" t="str">
            <v>鹿児島銀行</v>
          </cell>
          <cell r="AW146" t="str">
            <v>菱刈</v>
          </cell>
          <cell r="AX146" t="str">
            <v>411-871494</v>
          </cell>
          <cell r="BB146">
            <v>31868</v>
          </cell>
          <cell r="BC146">
            <v>407642</v>
          </cell>
          <cell r="BD146" t="str">
            <v>麗子/県職員</v>
          </cell>
        </row>
        <row r="147">
          <cell r="B147">
            <v>143</v>
          </cell>
          <cell r="C147">
            <v>1</v>
          </cell>
          <cell r="D147" t="str">
            <v>0</v>
          </cell>
          <cell r="E147" t="str">
            <v>2-</v>
          </cell>
          <cell r="F147" t="str">
            <v>098</v>
          </cell>
          <cell r="G147" t="str">
            <v>教諭</v>
          </cell>
          <cell r="H147" t="str">
            <v>今村　和代</v>
          </cell>
          <cell r="I147" t="str">
            <v>姶伊)吉松小</v>
          </cell>
          <cell r="J147" t="str">
            <v>霧島市国分野口西</v>
          </cell>
          <cell r="K147" t="str">
            <v>2-59</v>
          </cell>
          <cell r="L147" t="str">
            <v>隼人</v>
          </cell>
          <cell r="M147">
            <v>658529</v>
          </cell>
          <cell r="N147" t="str">
            <v>899-4343</v>
          </cell>
          <cell r="O147" t="str">
            <v>0995</v>
          </cell>
          <cell r="P147" t="str">
            <v>47</v>
          </cell>
          <cell r="Q147" t="str">
            <v>2006</v>
          </cell>
          <cell r="R147" t="str">
            <v>6-3</v>
          </cell>
          <cell r="Y147" t="str">
            <v>070658529</v>
          </cell>
          <cell r="Z147" t="str">
            <v>鹿児島銀行</v>
          </cell>
          <cell r="AA147" t="str">
            <v>伊集院</v>
          </cell>
          <cell r="AB147" t="str">
            <v>310-552318</v>
          </cell>
          <cell r="AD147" t="str">
            <v>車8分2.1㎞=2300</v>
          </cell>
          <cell r="AE147" t="str">
            <v>借家/55000･27000</v>
          </cell>
          <cell r="AF147">
            <v>450613</v>
          </cell>
          <cell r="AG147">
            <v>40179</v>
          </cell>
          <cell r="AH147">
            <v>364266</v>
          </cell>
          <cell r="AK147">
            <v>38078</v>
          </cell>
          <cell r="AN147" t="str">
            <v/>
          </cell>
          <cell r="AO147" t="str">
            <v/>
          </cell>
          <cell r="AP147" t="str">
            <v/>
          </cell>
          <cell r="AQ147" t="str">
            <v/>
          </cell>
          <cell r="AV147" t="str">
            <v>鹿児島銀行</v>
          </cell>
          <cell r="AW147" t="str">
            <v>伊集院</v>
          </cell>
          <cell r="AX147" t="str">
            <v>310-552318</v>
          </cell>
          <cell r="BB147">
            <v>33329</v>
          </cell>
          <cell r="BC147">
            <v>376100</v>
          </cell>
        </row>
        <row r="148">
          <cell r="B148">
            <v>144</v>
          </cell>
          <cell r="C148">
            <v>1</v>
          </cell>
          <cell r="D148" t="str">
            <v>0</v>
          </cell>
          <cell r="E148" t="str">
            <v>2-</v>
          </cell>
          <cell r="F148" t="str">
            <v>095</v>
          </cell>
          <cell r="G148" t="str">
            <v>教諭</v>
          </cell>
          <cell r="H148" t="str">
            <v>樋渡　聡子</v>
          </cell>
          <cell r="I148" t="str">
            <v>姶伊)天降小</v>
          </cell>
          <cell r="J148" t="str">
            <v>霧島市国分名波町</v>
          </cell>
          <cell r="K148" t="str">
            <v>6-11-6</v>
          </cell>
          <cell r="L148" t="str">
            <v>国分</v>
          </cell>
          <cell r="M148">
            <v>676195</v>
          </cell>
          <cell r="N148" t="str">
            <v>899-4311</v>
          </cell>
          <cell r="O148" t="str">
            <v>0995</v>
          </cell>
          <cell r="P148" t="str">
            <v>45</v>
          </cell>
          <cell r="Q148" t="str">
            <v>3500</v>
          </cell>
          <cell r="R148" t="str">
            <v>2-2</v>
          </cell>
          <cell r="Y148" t="str">
            <v>070676195</v>
          </cell>
          <cell r="Z148" t="str">
            <v>鹿児島銀行</v>
          </cell>
          <cell r="AA148" t="str">
            <v>岩川</v>
          </cell>
          <cell r="AB148" t="str">
            <v>850-738425</v>
          </cell>
          <cell r="AD148" t="str">
            <v>車17分7.0㎞=6700</v>
          </cell>
          <cell r="AE148" t="str">
            <v>夫</v>
          </cell>
          <cell r="AF148">
            <v>440402</v>
          </cell>
          <cell r="AG148">
            <v>40179</v>
          </cell>
          <cell r="AH148">
            <v>360150</v>
          </cell>
          <cell r="AK148">
            <v>37347</v>
          </cell>
          <cell r="AN148" t="str">
            <v/>
          </cell>
          <cell r="AO148" t="str">
            <v/>
          </cell>
          <cell r="AP148" t="str">
            <v/>
          </cell>
          <cell r="AQ148" t="str">
            <v/>
          </cell>
          <cell r="AV148" t="str">
            <v>鹿児島銀行</v>
          </cell>
          <cell r="AW148" t="str">
            <v>岩川</v>
          </cell>
          <cell r="AX148" t="str">
            <v>850-738425</v>
          </cell>
          <cell r="BB148">
            <v>34060</v>
          </cell>
          <cell r="BC148">
            <v>372300</v>
          </cell>
          <cell r="BD148" t="str">
            <v>一也/</v>
          </cell>
        </row>
        <row r="149">
          <cell r="B149">
            <v>145</v>
          </cell>
          <cell r="C149">
            <v>1</v>
          </cell>
          <cell r="D149" t="str">
            <v>0</v>
          </cell>
          <cell r="E149" t="str">
            <v>2-</v>
          </cell>
          <cell r="F149" t="str">
            <v>090</v>
          </cell>
          <cell r="G149" t="str">
            <v>教諭</v>
          </cell>
          <cell r="H149" t="str">
            <v>浦　　博司</v>
          </cell>
          <cell r="I149" t="str">
            <v>大)亀津小</v>
          </cell>
          <cell r="J149" t="str">
            <v>霧島市隼人町内山田</v>
          </cell>
          <cell r="K149" t="str">
            <v>2-6-16</v>
          </cell>
          <cell r="L149" t="str">
            <v>日当山</v>
          </cell>
          <cell r="M149">
            <v>692310</v>
          </cell>
          <cell r="N149" t="str">
            <v>899-5115</v>
          </cell>
          <cell r="O149" t="str">
            <v>0995</v>
          </cell>
          <cell r="P149" t="str">
            <v>42</v>
          </cell>
          <cell r="Q149" t="str">
            <v>0716</v>
          </cell>
          <cell r="R149" t="str">
            <v>特支知</v>
          </cell>
          <cell r="U149" t="str">
            <v>生徒</v>
          </cell>
          <cell r="Y149" t="str">
            <v>070692310</v>
          </cell>
          <cell r="Z149" t="str">
            <v>鹿児島銀行</v>
          </cell>
          <cell r="AA149" t="str">
            <v>城西</v>
          </cell>
          <cell r="AB149" t="str">
            <v>180-311042</v>
          </cell>
          <cell r="AC149" t="str">
            <v>配/子1</v>
          </cell>
          <cell r="AD149" t="str">
            <v>車7分2.7㎞=2300</v>
          </cell>
          <cell r="AE149" t="str">
            <v>借家/63000･27000</v>
          </cell>
          <cell r="AF149">
            <v>450808</v>
          </cell>
          <cell r="AG149">
            <v>40179</v>
          </cell>
          <cell r="AH149">
            <v>374808</v>
          </cell>
          <cell r="AK149">
            <v>38078</v>
          </cell>
          <cell r="AN149" t="str">
            <v/>
          </cell>
          <cell r="AO149" t="str">
            <v/>
          </cell>
          <cell r="AP149" t="str">
            <v/>
          </cell>
          <cell r="AQ149" t="str">
            <v/>
          </cell>
          <cell r="AV149" t="str">
            <v>鹿児島銀行</v>
          </cell>
          <cell r="AW149" t="str">
            <v>城西</v>
          </cell>
          <cell r="AX149" t="str">
            <v>180-311042</v>
          </cell>
          <cell r="BB149">
            <v>34790</v>
          </cell>
          <cell r="BC149">
            <v>365400</v>
          </cell>
          <cell r="BD149" t="str">
            <v>/天城中学校</v>
          </cell>
        </row>
        <row r="150">
          <cell r="B150">
            <v>146</v>
          </cell>
          <cell r="C150">
            <v>1</v>
          </cell>
          <cell r="D150" t="str">
            <v>0</v>
          </cell>
          <cell r="E150" t="str">
            <v>2-</v>
          </cell>
          <cell r="F150" t="str">
            <v>083</v>
          </cell>
          <cell r="G150" t="str">
            <v>教諭</v>
          </cell>
          <cell r="H150" t="str">
            <v>谷口　琴美</v>
          </cell>
          <cell r="I150" t="str">
            <v>隅)岩南小</v>
          </cell>
          <cell r="J150" t="str">
            <v>霧島市国分中央</v>
          </cell>
          <cell r="K150" t="str">
            <v>5-4-3</v>
          </cell>
          <cell r="L150" t="str">
            <v>国分</v>
          </cell>
          <cell r="M150">
            <v>693481</v>
          </cell>
          <cell r="N150" t="str">
            <v>899-4332</v>
          </cell>
          <cell r="O150" t="str">
            <v>0995</v>
          </cell>
          <cell r="P150" t="str">
            <v>46</v>
          </cell>
          <cell r="Q150" t="str">
            <v>5690</v>
          </cell>
          <cell r="R150" t="str">
            <v>1-1</v>
          </cell>
          <cell r="Y150" t="str">
            <v>070693481</v>
          </cell>
          <cell r="Z150" t="str">
            <v>鹿児島銀行</v>
          </cell>
          <cell r="AA150" t="str">
            <v>宮内出張所</v>
          </cell>
          <cell r="AB150" t="str">
            <v>391-64459</v>
          </cell>
          <cell r="AD150" t="str">
            <v>車10分3.5㎞=2300</v>
          </cell>
          <cell r="AE150" t="str">
            <v>借家/60000･27000</v>
          </cell>
          <cell r="AF150">
            <v>470820</v>
          </cell>
          <cell r="AG150">
            <v>40179</v>
          </cell>
          <cell r="AH150">
            <v>340158</v>
          </cell>
          <cell r="AK150">
            <v>38078</v>
          </cell>
          <cell r="AN150" t="str">
            <v/>
          </cell>
          <cell r="AO150" t="str">
            <v/>
          </cell>
          <cell r="AP150" t="str">
            <v/>
          </cell>
          <cell r="AQ150" t="str">
            <v/>
          </cell>
          <cell r="AV150" t="str">
            <v>鹿児島銀行</v>
          </cell>
          <cell r="AW150" t="str">
            <v>宮内出張所</v>
          </cell>
          <cell r="AX150" t="str">
            <v>391-64459</v>
          </cell>
          <cell r="BB150">
            <v>34790</v>
          </cell>
          <cell r="BC150">
            <v>353800</v>
          </cell>
        </row>
        <row r="151">
          <cell r="B151">
            <v>147</v>
          </cell>
          <cell r="C151">
            <v>1</v>
          </cell>
          <cell r="D151" t="str">
            <v>0</v>
          </cell>
          <cell r="E151" t="str">
            <v>2-</v>
          </cell>
          <cell r="F151" t="str">
            <v>026</v>
          </cell>
          <cell r="G151" t="str">
            <v>教諭</v>
          </cell>
          <cell r="H151" t="str">
            <v>迫田　麻衣子</v>
          </cell>
          <cell r="I151" t="str">
            <v>隅)潤ヶ野小</v>
          </cell>
          <cell r="J151" t="str">
            <v>霧島市隼人町見次</v>
          </cell>
          <cell r="K151" t="str">
            <v>844-1</v>
          </cell>
          <cell r="L151" t="str">
            <v>浜之市</v>
          </cell>
          <cell r="M151">
            <v>751201</v>
          </cell>
          <cell r="N151" t="str">
            <v>899-5117</v>
          </cell>
          <cell r="O151" t="str">
            <v>080</v>
          </cell>
          <cell r="P151" t="str">
            <v>1787</v>
          </cell>
          <cell r="Q151" t="str">
            <v>9842</v>
          </cell>
          <cell r="R151" t="str">
            <v>6-2</v>
          </cell>
          <cell r="Y151" t="str">
            <v>070751201</v>
          </cell>
          <cell r="Z151" t="str">
            <v>鹿児島銀行</v>
          </cell>
          <cell r="AA151" t="str">
            <v>武町</v>
          </cell>
          <cell r="AB151" t="str">
            <v>100-1321215</v>
          </cell>
          <cell r="AD151" t="str">
            <v>車5分非該当</v>
          </cell>
          <cell r="AE151" t="str">
            <v>借家/40000･19500</v>
          </cell>
          <cell r="AF151">
            <v>571224</v>
          </cell>
          <cell r="AG151">
            <v>40179</v>
          </cell>
          <cell r="AH151">
            <v>213840</v>
          </cell>
          <cell r="AK151">
            <v>38808</v>
          </cell>
          <cell r="AN151" t="str">
            <v/>
          </cell>
          <cell r="AO151" t="str">
            <v/>
          </cell>
          <cell r="AP151" t="str">
            <v/>
          </cell>
          <cell r="AQ151" t="str">
            <v/>
          </cell>
          <cell r="AV151" t="str">
            <v>鹿児島銀行</v>
          </cell>
          <cell r="AW151" t="str">
            <v>武町</v>
          </cell>
          <cell r="AX151" t="str">
            <v>100-1321215</v>
          </cell>
          <cell r="BB151">
            <v>38808</v>
          </cell>
          <cell r="BC151">
            <v>224600</v>
          </cell>
        </row>
        <row r="152">
          <cell r="B152">
            <v>148</v>
          </cell>
          <cell r="C152">
            <v>1</v>
          </cell>
          <cell r="D152" t="str">
            <v>0</v>
          </cell>
          <cell r="E152" t="str">
            <v>2-</v>
          </cell>
          <cell r="F152" t="str">
            <v>025</v>
          </cell>
          <cell r="G152" t="str">
            <v>教諭</v>
          </cell>
          <cell r="H152" t="str">
            <v>渕上　麻衣子</v>
          </cell>
          <cell r="I152" t="str">
            <v>期付退職</v>
          </cell>
          <cell r="J152" t="str">
            <v>霧島市国分府中町</v>
          </cell>
          <cell r="K152" t="str">
            <v>24-22</v>
          </cell>
          <cell r="L152" t="str">
            <v>国分</v>
          </cell>
          <cell r="M152">
            <v>885266</v>
          </cell>
          <cell r="N152" t="str">
            <v>899-4346</v>
          </cell>
          <cell r="O152" t="str">
            <v>090</v>
          </cell>
          <cell r="P152" t="str">
            <v>2393</v>
          </cell>
          <cell r="Q152" t="str">
            <v>5476</v>
          </cell>
          <cell r="R152" t="str">
            <v>音専</v>
          </cell>
          <cell r="S152" t="str">
            <v>期付</v>
          </cell>
          <cell r="T152" t="str">
            <v>管内</v>
          </cell>
          <cell r="Y152" t="str">
            <v>070885266</v>
          </cell>
          <cell r="Z152" t="str">
            <v>鹿児島銀行</v>
          </cell>
          <cell r="AA152" t="str">
            <v>みずほ通</v>
          </cell>
          <cell r="AB152" t="str">
            <v>112-526705</v>
          </cell>
          <cell r="AD152" t="str">
            <v>車10分3.7㎞=2300</v>
          </cell>
          <cell r="AE152" t="str">
            <v>借家/53000･26000</v>
          </cell>
          <cell r="AF152">
            <v>540502</v>
          </cell>
          <cell r="AG152">
            <v>39906</v>
          </cell>
          <cell r="AH152">
            <v>211860</v>
          </cell>
          <cell r="AK152">
            <v>39906</v>
          </cell>
          <cell r="AL152" t="str">
            <v>期限付</v>
          </cell>
          <cell r="AV152" t="str">
            <v>鹿児島銀行</v>
          </cell>
          <cell r="AW152" t="str">
            <v>みずほ通</v>
          </cell>
          <cell r="AX152" t="str">
            <v>112-526705</v>
          </cell>
          <cell r="BB152">
            <v>39906</v>
          </cell>
          <cell r="BC152">
            <v>214000</v>
          </cell>
        </row>
        <row r="153">
          <cell r="B153">
            <v>149</v>
          </cell>
          <cell r="C153">
            <v>1</v>
          </cell>
          <cell r="D153" t="str">
            <v>0</v>
          </cell>
          <cell r="E153" t="str">
            <v>1-</v>
          </cell>
          <cell r="F153" t="str">
            <v>033</v>
          </cell>
          <cell r="G153" t="str">
            <v>講師</v>
          </cell>
          <cell r="H153" t="str">
            <v>今島　由紀子</v>
          </cell>
          <cell r="I153" t="str">
            <v>隅)安楽小</v>
          </cell>
          <cell r="J153" t="str">
            <v>姶良市東餅田</v>
          </cell>
          <cell r="K153" t="str">
            <v>1472-2</v>
          </cell>
          <cell r="L153" t="str">
            <v>帖佐</v>
          </cell>
          <cell r="M153">
            <v>887064</v>
          </cell>
          <cell r="N153" t="str">
            <v>899-5421</v>
          </cell>
          <cell r="O153" t="str">
            <v>0995</v>
          </cell>
          <cell r="P153" t="str">
            <v>67</v>
          </cell>
          <cell r="Q153" t="str">
            <v>1299</v>
          </cell>
          <cell r="R153" t="str">
            <v>4-2</v>
          </cell>
          <cell r="S153" t="str">
            <v>期付</v>
          </cell>
          <cell r="T153" t="str">
            <v>管内</v>
          </cell>
          <cell r="Y153" t="str">
            <v>070887064</v>
          </cell>
          <cell r="Z153" t="str">
            <v>鹿児島銀行</v>
          </cell>
          <cell r="AA153" t="str">
            <v>西陵</v>
          </cell>
          <cell r="AB153" t="str">
            <v>107-432915</v>
          </cell>
          <cell r="AD153" t="str">
            <v>車19分10.8㎞=10200</v>
          </cell>
          <cell r="AE153" t="str">
            <v>借家/46000･22500</v>
          </cell>
          <cell r="AF153">
            <v>550926</v>
          </cell>
          <cell r="AG153">
            <v>39906</v>
          </cell>
          <cell r="AH153">
            <v>206910</v>
          </cell>
          <cell r="AK153">
            <v>39906</v>
          </cell>
          <cell r="AL153" t="str">
            <v>期限付</v>
          </cell>
          <cell r="AV153" t="str">
            <v>鹿児島銀行</v>
          </cell>
          <cell r="AW153" t="str">
            <v>西陵</v>
          </cell>
          <cell r="AX153" t="str">
            <v>107-432915</v>
          </cell>
          <cell r="BB153">
            <v>39906</v>
          </cell>
          <cell r="BC153">
            <v>209000</v>
          </cell>
        </row>
        <row r="154">
          <cell r="B154">
            <v>150</v>
          </cell>
          <cell r="C154">
            <v>1</v>
          </cell>
          <cell r="D154" t="str">
            <v>0</v>
          </cell>
          <cell r="E154" t="str">
            <v>2-</v>
          </cell>
          <cell r="F154" t="str">
            <v>025</v>
          </cell>
          <cell r="G154" t="str">
            <v>教諭</v>
          </cell>
          <cell r="H154" t="str">
            <v>田中　美知江</v>
          </cell>
          <cell r="I154" t="str">
            <v>期付退</v>
          </cell>
          <cell r="J154" t="str">
            <v>姶良市三拾町</v>
          </cell>
          <cell r="K154" t="str">
            <v>1180-3</v>
          </cell>
          <cell r="L154" t="str">
            <v>帖佐</v>
          </cell>
          <cell r="M154">
            <v>873691</v>
          </cell>
          <cell r="N154" t="str">
            <v>899-5412</v>
          </cell>
          <cell r="O154" t="str">
            <v>0995</v>
          </cell>
          <cell r="P154" t="str">
            <v>66</v>
          </cell>
          <cell r="Q154" t="str">
            <v>9522</v>
          </cell>
          <cell r="R154" t="str">
            <v>2-5</v>
          </cell>
          <cell r="S154" t="str">
            <v>期付</v>
          </cell>
          <cell r="T154" t="str">
            <v>管内</v>
          </cell>
          <cell r="Y154" t="str">
            <v>070873691</v>
          </cell>
          <cell r="Z154" t="str">
            <v>鹿児島銀行</v>
          </cell>
          <cell r="AA154" t="str">
            <v>牧之原代理店</v>
          </cell>
          <cell r="AB154" t="str">
            <v>434-788561</v>
          </cell>
          <cell r="AD154" t="str">
            <v>車30分13.1㎞=10200</v>
          </cell>
          <cell r="AE154" t="str">
            <v>夫</v>
          </cell>
          <cell r="AF154">
            <v>380427</v>
          </cell>
          <cell r="AG154">
            <v>39909</v>
          </cell>
          <cell r="AK154">
            <v>39909</v>
          </cell>
          <cell r="AL154" t="str">
            <v>期限付</v>
          </cell>
          <cell r="AV154" t="str">
            <v>鹿児島銀行</v>
          </cell>
          <cell r="AW154" t="str">
            <v>牧之原代理店</v>
          </cell>
          <cell r="AX154" t="str">
            <v>434-788561</v>
          </cell>
          <cell r="BB154">
            <v>39909</v>
          </cell>
          <cell r="BC154">
            <v>214000</v>
          </cell>
          <cell r="BD154" t="str">
            <v>夫/市来農芸高校</v>
          </cell>
        </row>
        <row r="155">
          <cell r="B155">
            <v>151</v>
          </cell>
          <cell r="C155">
            <v>1</v>
          </cell>
          <cell r="D155" t="str">
            <v>0</v>
          </cell>
          <cell r="E155" t="str">
            <v>2-</v>
          </cell>
          <cell r="F155" t="str">
            <v>030</v>
          </cell>
          <cell r="G155" t="str">
            <v>教諭</v>
          </cell>
          <cell r="H155" t="str">
            <v>竹石　麻衣子</v>
          </cell>
          <cell r="I155" t="str">
            <v>隅)潤ヶ野小</v>
          </cell>
          <cell r="J155" t="str">
            <v>霧島市隼人町見次</v>
          </cell>
          <cell r="K155" t="str">
            <v>844-1</v>
          </cell>
          <cell r="L155" t="str">
            <v>浜之市</v>
          </cell>
          <cell r="M155">
            <v>751201</v>
          </cell>
          <cell r="N155" t="str">
            <v>899-5117</v>
          </cell>
          <cell r="O155" t="str">
            <v>080</v>
          </cell>
          <cell r="P155" t="str">
            <v>1787</v>
          </cell>
          <cell r="Q155" t="str">
            <v>9842</v>
          </cell>
          <cell r="R155" t="str">
            <v>6-2</v>
          </cell>
          <cell r="S155">
            <v>40033</v>
          </cell>
          <cell r="T155" t="str">
            <v>婚姻</v>
          </cell>
          <cell r="Y155" t="str">
            <v>070751201</v>
          </cell>
          <cell r="Z155" t="str">
            <v>鹿児島銀行</v>
          </cell>
          <cell r="AA155" t="str">
            <v>武町</v>
          </cell>
          <cell r="AB155" t="str">
            <v>100-1321215</v>
          </cell>
          <cell r="AD155" t="str">
            <v>車5分非該当</v>
          </cell>
          <cell r="AE155" t="str">
            <v>借家/40000･19500</v>
          </cell>
          <cell r="AF155">
            <v>571224</v>
          </cell>
          <cell r="AG155">
            <v>40179</v>
          </cell>
          <cell r="AH155">
            <v>223477</v>
          </cell>
          <cell r="AK155">
            <v>38808</v>
          </cell>
          <cell r="AN155" t="str">
            <v/>
          </cell>
          <cell r="AO155" t="str">
            <v/>
          </cell>
          <cell r="AP155" t="str">
            <v/>
          </cell>
          <cell r="AQ155" t="str">
            <v/>
          </cell>
          <cell r="AV155" t="str">
            <v>鹿児島銀行</v>
          </cell>
          <cell r="AW155" t="str">
            <v>武町</v>
          </cell>
          <cell r="AX155" t="str">
            <v>100-1321215</v>
          </cell>
          <cell r="BB155">
            <v>38808</v>
          </cell>
          <cell r="BC155">
            <v>224600</v>
          </cell>
          <cell r="BD155" t="str">
            <v>/曽於市役所</v>
          </cell>
        </row>
        <row r="156">
          <cell r="B156">
            <v>152</v>
          </cell>
          <cell r="C156">
            <v>1</v>
          </cell>
          <cell r="D156" t="str">
            <v>0</v>
          </cell>
          <cell r="E156" t="str">
            <v>2-</v>
          </cell>
          <cell r="F156" t="str">
            <v>089</v>
          </cell>
          <cell r="G156" t="str">
            <v>教諭</v>
          </cell>
          <cell r="H156" t="str">
            <v>石丸　良輔</v>
          </cell>
          <cell r="I156" t="str">
            <v>姶)天降小</v>
          </cell>
          <cell r="J156" t="str">
            <v>霧島市溝辺町麓</v>
          </cell>
          <cell r="K156" t="str">
            <v>1278-12</v>
          </cell>
          <cell r="L156" t="str">
            <v>鹿児島空港</v>
          </cell>
          <cell r="M156">
            <v>684368</v>
          </cell>
          <cell r="N156" t="str">
            <v>899-6404</v>
          </cell>
          <cell r="O156" t="str">
            <v>0995</v>
          </cell>
          <cell r="P156" t="str">
            <v>58</v>
          </cell>
          <cell r="Q156" t="str">
            <v>3134</v>
          </cell>
          <cell r="R156" t="str">
            <v>指法改</v>
          </cell>
          <cell r="U156" t="str">
            <v>教務</v>
          </cell>
          <cell r="Y156" t="str">
            <v>070684368</v>
          </cell>
          <cell r="Z156" t="str">
            <v>鹿児島銀行</v>
          </cell>
          <cell r="AA156" t="str">
            <v>加治木</v>
          </cell>
          <cell r="AB156" t="str">
            <v>400-973102</v>
          </cell>
          <cell r="AC156" t="str">
            <v>配子3</v>
          </cell>
          <cell r="AD156" t="str">
            <v>車25分13.4㎞=10200</v>
          </cell>
          <cell r="AE156" t="str">
            <v>自宅/3000</v>
          </cell>
          <cell r="AF156">
            <v>460804</v>
          </cell>
          <cell r="AG156">
            <v>40179</v>
          </cell>
          <cell r="AH156">
            <v>358639</v>
          </cell>
          <cell r="AK156">
            <v>38443</v>
          </cell>
          <cell r="AN156" t="str">
            <v/>
          </cell>
          <cell r="AO156" t="str">
            <v/>
          </cell>
          <cell r="AP156" t="str">
            <v/>
          </cell>
          <cell r="AQ156" t="str">
            <v/>
          </cell>
          <cell r="AV156" t="str">
            <v>鹿児島銀行</v>
          </cell>
          <cell r="AW156" t="str">
            <v>加治木</v>
          </cell>
          <cell r="AX156" t="str">
            <v>400-973102</v>
          </cell>
          <cell r="BB156">
            <v>34425</v>
          </cell>
          <cell r="BC156">
            <v>364100</v>
          </cell>
          <cell r="BD156" t="str">
            <v>あけみ/無職</v>
          </cell>
        </row>
        <row r="157">
          <cell r="B157">
            <v>153</v>
          </cell>
          <cell r="C157">
            <v>1</v>
          </cell>
          <cell r="D157" t="str">
            <v>0</v>
          </cell>
          <cell r="E157" t="str">
            <v>2-</v>
          </cell>
          <cell r="F157" t="str">
            <v>032</v>
          </cell>
          <cell r="G157" t="str">
            <v>教諭</v>
          </cell>
          <cell r="H157" t="str">
            <v>坂元　聖水</v>
          </cell>
          <cell r="I157" t="str">
            <v>婚姻姓変更</v>
          </cell>
          <cell r="J157" t="str">
            <v>霧島市隼人町真孝</v>
          </cell>
          <cell r="K157" t="str">
            <v>842</v>
          </cell>
          <cell r="L157" t="str">
            <v>浜之市</v>
          </cell>
          <cell r="M157">
            <v>757250</v>
          </cell>
          <cell r="N157" t="str">
            <v>899-5102</v>
          </cell>
          <cell r="O157" t="str">
            <v>0995</v>
          </cell>
          <cell r="P157" t="str">
            <v>42</v>
          </cell>
          <cell r="Q157" t="str">
            <v>6367</v>
          </cell>
          <cell r="R157" t="str">
            <v>4-1</v>
          </cell>
          <cell r="S157">
            <v>40238</v>
          </cell>
          <cell r="T157" t="str">
            <v>婚姻</v>
          </cell>
          <cell r="Y157" t="str">
            <v>070757250</v>
          </cell>
          <cell r="Z157" t="str">
            <v>鹿児島銀行</v>
          </cell>
          <cell r="AA157" t="str">
            <v>宇宿</v>
          </cell>
          <cell r="AB157" t="str">
            <v>121-318612</v>
          </cell>
          <cell r="AD157" t="str">
            <v>車2分0.3㎞=非該当</v>
          </cell>
          <cell r="AE157" t="str">
            <v>借家/50000･24500</v>
          </cell>
          <cell r="AF157">
            <v>541004</v>
          </cell>
          <cell r="AG157">
            <v>40179</v>
          </cell>
          <cell r="AH157">
            <v>240293</v>
          </cell>
          <cell r="AK157">
            <v>39539</v>
          </cell>
          <cell r="AN157" t="str">
            <v/>
          </cell>
          <cell r="AO157" t="str">
            <v/>
          </cell>
          <cell r="AP157" t="str">
            <v/>
          </cell>
          <cell r="AQ157" t="str">
            <v/>
          </cell>
          <cell r="AV157" t="str">
            <v>鹿児島銀行</v>
          </cell>
          <cell r="AW157" t="str">
            <v>宇宿</v>
          </cell>
          <cell r="AX157" t="str">
            <v>121-318612</v>
          </cell>
          <cell r="BB157">
            <v>39539</v>
          </cell>
          <cell r="BC157">
            <v>241500</v>
          </cell>
        </row>
        <row r="158">
          <cell r="B158">
            <v>154</v>
          </cell>
          <cell r="G158" t="str">
            <v>支援員</v>
          </cell>
          <cell r="H158" t="str">
            <v>和田守　朋子</v>
          </cell>
          <cell r="I158" t="str">
            <v>ワダモリ　トモコ</v>
          </cell>
          <cell r="J158" t="str">
            <v>霧島市国分郡田</v>
          </cell>
          <cell r="K158" t="str">
            <v>1038-4</v>
          </cell>
          <cell r="L158" t="str">
            <v>重久</v>
          </cell>
          <cell r="N158" t="str">
            <v>899-4305</v>
          </cell>
          <cell r="O158" t="str">
            <v>0995</v>
          </cell>
          <cell r="P158" t="str">
            <v>46</v>
          </cell>
          <cell r="Q158" t="str">
            <v>4786</v>
          </cell>
          <cell r="R158" t="str">
            <v>支援員</v>
          </cell>
          <cell r="Y158" t="str">
            <v/>
          </cell>
          <cell r="AN158" t="str">
            <v/>
          </cell>
          <cell r="AO158" t="str">
            <v/>
          </cell>
          <cell r="AP158" t="str">
            <v/>
          </cell>
          <cell r="AQ158" t="str">
            <v/>
          </cell>
          <cell r="AV158">
            <v>0</v>
          </cell>
        </row>
        <row r="159">
          <cell r="B159">
            <v>155</v>
          </cell>
          <cell r="G159" t="str">
            <v>初任研</v>
          </cell>
          <cell r="H159" t="str">
            <v>岩﨑　明</v>
          </cell>
          <cell r="I159" t="str">
            <v>イワサキ　アキラ</v>
          </cell>
          <cell r="R159" t="str">
            <v>国分小</v>
          </cell>
          <cell r="AN159" t="str">
            <v/>
          </cell>
          <cell r="AO159" t="str">
            <v/>
          </cell>
          <cell r="AP159" t="str">
            <v/>
          </cell>
          <cell r="AQ159" t="str">
            <v/>
          </cell>
        </row>
        <row r="160">
          <cell r="B160">
            <v>156</v>
          </cell>
          <cell r="G160" t="str">
            <v>学校主事</v>
          </cell>
          <cell r="H160" t="str">
            <v>酒田　利行</v>
          </cell>
          <cell r="I160" t="str">
            <v>舞鶴中学校</v>
          </cell>
          <cell r="J160" t="str">
            <v>霧島市隼人町真孝</v>
          </cell>
          <cell r="K160" t="str">
            <v>1620-21</v>
          </cell>
          <cell r="M160" t="str">
            <v>共)8545573</v>
          </cell>
          <cell r="N160" t="str">
            <v>899-5102</v>
          </cell>
          <cell r="O160" t="str">
            <v>0995</v>
          </cell>
          <cell r="P160" t="str">
            <v>42</v>
          </cell>
          <cell r="Q160" t="str">
            <v>2284</v>
          </cell>
          <cell r="R160" t="str">
            <v>学校主事</v>
          </cell>
        </row>
        <row r="161">
          <cell r="B161">
            <v>157</v>
          </cell>
          <cell r="G161" t="str">
            <v>購買</v>
          </cell>
          <cell r="H161" t="str">
            <v>倉野　知榮子</v>
          </cell>
          <cell r="I161" t="str">
            <v>廃止退職</v>
          </cell>
          <cell r="O161" t="str">
            <v>0995</v>
          </cell>
          <cell r="P161" t="str">
            <v>42</v>
          </cell>
          <cell r="Q161" t="str">
            <v>6437</v>
          </cell>
          <cell r="R161" t="str">
            <v>購買</v>
          </cell>
        </row>
        <row r="162">
          <cell r="B162">
            <v>158</v>
          </cell>
          <cell r="C162">
            <v>1</v>
          </cell>
          <cell r="D162" t="str">
            <v>0</v>
          </cell>
          <cell r="E162" t="str">
            <v>2-</v>
          </cell>
          <cell r="F162" t="str">
            <v>051</v>
          </cell>
          <cell r="G162" t="str">
            <v>教諭</v>
          </cell>
          <cell r="H162" t="str">
            <v>弓場　隆章</v>
          </cell>
          <cell r="I162" t="str">
            <v>8/16転居</v>
          </cell>
          <cell r="J162" t="str">
            <v>霧島市隼人町姫城</v>
          </cell>
          <cell r="K162" t="str">
            <v>603-1</v>
          </cell>
          <cell r="L162" t="str">
            <v>日当山</v>
          </cell>
          <cell r="M162">
            <v>747491</v>
          </cell>
          <cell r="N162" t="str">
            <v>899-5111</v>
          </cell>
          <cell r="O162" t="str">
            <v>0995</v>
          </cell>
          <cell r="P162" t="str">
            <v>42</v>
          </cell>
          <cell r="Q162" t="str">
            <v>1270</v>
          </cell>
          <cell r="R162" t="str">
            <v>5-1</v>
          </cell>
          <cell r="Y162" t="str">
            <v>070747491</v>
          </cell>
          <cell r="Z162" t="str">
            <v>鹿児島銀行</v>
          </cell>
          <cell r="AA162" t="str">
            <v>伊敷ﾆｭｰﾀｳﾝ出張所</v>
          </cell>
          <cell r="AB162" t="str">
            <v>135-100530</v>
          </cell>
          <cell r="AC162" t="str">
            <v>配/子1</v>
          </cell>
          <cell r="AD162" t="str">
            <v>車10分3.8㎞=2,300</v>
          </cell>
          <cell r="AE162" t="str">
            <v>借家/48000･23500</v>
          </cell>
          <cell r="AF162">
            <v>550427</v>
          </cell>
          <cell r="AG162">
            <v>40179</v>
          </cell>
          <cell r="AH162">
            <v>275380</v>
          </cell>
          <cell r="AK162">
            <v>39904</v>
          </cell>
          <cell r="AN162" t="str">
            <v/>
          </cell>
          <cell r="AO162" t="str">
            <v/>
          </cell>
          <cell r="AP162" t="str">
            <v/>
          </cell>
          <cell r="AQ162" t="str">
            <v/>
          </cell>
          <cell r="AV162" t="str">
            <v>鹿児島銀行</v>
          </cell>
          <cell r="AW162" t="str">
            <v>伊敷ﾆｭｰﾀｳﾝ出張所</v>
          </cell>
          <cell r="AX162" t="str">
            <v>135-100530</v>
          </cell>
          <cell r="AY162" t="str">
            <v>ゆうちょ銀行</v>
          </cell>
          <cell r="AZ162" t="str">
            <v>７８８</v>
          </cell>
          <cell r="BA162" t="str">
            <v>２４１５４１８</v>
          </cell>
          <cell r="BB162">
            <v>38443</v>
          </cell>
          <cell r="BC162">
            <v>281000</v>
          </cell>
          <cell r="BD162" t="str">
            <v>貴子/無職</v>
          </cell>
        </row>
        <row r="163">
          <cell r="B163">
            <v>159</v>
          </cell>
          <cell r="C163">
            <v>1</v>
          </cell>
          <cell r="D163" t="str">
            <v>0</v>
          </cell>
          <cell r="E163" t="str">
            <v>2-</v>
          </cell>
          <cell r="F163" t="str">
            <v>049</v>
          </cell>
          <cell r="G163" t="str">
            <v>教諭</v>
          </cell>
          <cell r="H163" t="str">
            <v>川添　有人</v>
          </cell>
          <cell r="I163" t="str">
            <v>3/転居</v>
          </cell>
          <cell r="J163" t="str">
            <v>鹿児島市上福元町</v>
          </cell>
          <cell r="K163" t="str">
            <v>5477-4</v>
          </cell>
          <cell r="L163" t="str">
            <v>谷山</v>
          </cell>
          <cell r="M163">
            <v>757471</v>
          </cell>
          <cell r="N163" t="str">
            <v>891-0116</v>
          </cell>
          <cell r="O163" t="str">
            <v>099</v>
          </cell>
          <cell r="P163" t="str">
            <v>802</v>
          </cell>
          <cell r="Q163" t="str">
            <v>1446</v>
          </cell>
          <cell r="R163" t="str">
            <v>1-4</v>
          </cell>
          <cell r="Y163" t="str">
            <v>070757471</v>
          </cell>
          <cell r="Z163" t="str">
            <v>鹿児島銀行</v>
          </cell>
          <cell r="AA163" t="str">
            <v>きしゃば</v>
          </cell>
          <cell r="AB163" t="str">
            <v>111-669063</v>
          </cell>
          <cell r="AC163" t="str">
            <v>子1</v>
          </cell>
          <cell r="AD163" t="str">
            <v>車90分41.2㎞=　28,800</v>
          </cell>
          <cell r="AE163" t="str">
            <v>借家/60000･　27000</v>
          </cell>
          <cell r="AF163">
            <v>490427</v>
          </cell>
          <cell r="AG163">
            <v>40544</v>
          </cell>
          <cell r="AH163">
            <v>270284</v>
          </cell>
          <cell r="AK163">
            <v>39539</v>
          </cell>
          <cell r="AM163">
            <v>40643</v>
          </cell>
          <cell r="AN163" t="str">
            <v/>
          </cell>
          <cell r="AO163">
            <v>40699</v>
          </cell>
          <cell r="AP163">
            <v>40700</v>
          </cell>
          <cell r="AQ163">
            <v>41007</v>
          </cell>
          <cell r="AT163" t="str">
            <v>川添　春</v>
          </cell>
          <cell r="AU163" t="str">
            <v>長男</v>
          </cell>
          <cell r="AV163" t="str">
            <v>鹿児島銀行</v>
          </cell>
          <cell r="AW163" t="str">
            <v>きしゃば</v>
          </cell>
          <cell r="AX163" t="str">
            <v>111-669063</v>
          </cell>
          <cell r="BB163">
            <v>39539</v>
          </cell>
          <cell r="BC163">
            <v>275800</v>
          </cell>
          <cell r="BD163" t="str">
            <v>千代美/鹿南高教</v>
          </cell>
        </row>
        <row r="164">
          <cell r="B164">
            <v>160</v>
          </cell>
          <cell r="C164">
            <v>1</v>
          </cell>
          <cell r="D164" t="str">
            <v>0</v>
          </cell>
          <cell r="E164" t="str">
            <v>2-</v>
          </cell>
          <cell r="F164" t="str">
            <v>028</v>
          </cell>
          <cell r="G164" t="str">
            <v>教諭</v>
          </cell>
          <cell r="H164" t="str">
            <v>折田　裕美</v>
          </cell>
          <cell r="I164" t="str">
            <v>市)桜洲小</v>
          </cell>
          <cell r="J164" t="str">
            <v>霧島市隼人町真孝</v>
          </cell>
          <cell r="K164" t="str">
            <v>3161-1</v>
          </cell>
          <cell r="L164" t="str">
            <v>浜之市</v>
          </cell>
          <cell r="M164">
            <v>754251</v>
          </cell>
          <cell r="N164" t="str">
            <v>899-5102</v>
          </cell>
          <cell r="O164" t="str">
            <v>090</v>
          </cell>
          <cell r="P164" t="str">
            <v>7453</v>
          </cell>
          <cell r="Q164" t="str">
            <v>2363</v>
          </cell>
          <cell r="R164" t="str">
            <v>4-1</v>
          </cell>
          <cell r="Y164" t="str">
            <v>070754251</v>
          </cell>
          <cell r="Z164" t="str">
            <v>鹿児島銀行</v>
          </cell>
          <cell r="AA164" t="str">
            <v>郡山</v>
          </cell>
          <cell r="AB164" t="str">
            <v>320-176343</v>
          </cell>
          <cell r="AD164" t="str">
            <v>車3分非該当</v>
          </cell>
          <cell r="AE164" t="str">
            <v>借家/49000･　24000</v>
          </cell>
          <cell r="AF164">
            <v>600118</v>
          </cell>
          <cell r="AG164">
            <v>40544</v>
          </cell>
          <cell r="AH164">
            <v>217800</v>
          </cell>
          <cell r="AK164">
            <v>39173</v>
          </cell>
          <cell r="AN164" t="str">
            <v/>
          </cell>
          <cell r="AO164" t="str">
            <v/>
          </cell>
          <cell r="AP164" t="str">
            <v/>
          </cell>
          <cell r="AQ164" t="str">
            <v/>
          </cell>
          <cell r="AV164" t="str">
            <v>鹿児島銀行</v>
          </cell>
          <cell r="AW164" t="str">
            <v>郡山</v>
          </cell>
          <cell r="AX164" t="str">
            <v>320-176343</v>
          </cell>
          <cell r="BB164">
            <v>39173</v>
          </cell>
          <cell r="BC164">
            <v>220000</v>
          </cell>
        </row>
        <row r="165">
          <cell r="B165">
            <v>161</v>
          </cell>
          <cell r="C165">
            <v>1</v>
          </cell>
          <cell r="D165" t="str">
            <v>0</v>
          </cell>
          <cell r="E165" t="str">
            <v>2-</v>
          </cell>
          <cell r="F165" t="str">
            <v>040</v>
          </cell>
          <cell r="G165" t="str">
            <v>教諭</v>
          </cell>
          <cell r="H165" t="str">
            <v>中馬　高志</v>
          </cell>
          <cell r="I165" t="str">
            <v>大)田皆小</v>
          </cell>
          <cell r="J165" t="str">
            <v>霧島市隼人町小田</v>
          </cell>
          <cell r="K165" t="str">
            <v>70-78</v>
          </cell>
          <cell r="L165" t="str">
            <v>浜之市</v>
          </cell>
          <cell r="M165">
            <v>754650</v>
          </cell>
          <cell r="N165" t="str">
            <v>899-5105</v>
          </cell>
          <cell r="O165" t="str">
            <v>0995</v>
          </cell>
          <cell r="P165" t="str">
            <v>42</v>
          </cell>
          <cell r="Q165" t="str">
            <v>6046</v>
          </cell>
          <cell r="R165" t="str">
            <v>6-3</v>
          </cell>
          <cell r="Y165" t="str">
            <v>070754650</v>
          </cell>
          <cell r="Z165" t="str">
            <v>鹿児島銀行</v>
          </cell>
          <cell r="AA165" t="str">
            <v>武岡団地</v>
          </cell>
          <cell r="AB165" t="str">
            <v>170-381777</v>
          </cell>
          <cell r="AC165" t="str">
            <v>配/子3</v>
          </cell>
          <cell r="AD165" t="str">
            <v>車6分非該当</v>
          </cell>
          <cell r="AE165" t="str">
            <v>借家/56000･　27000</v>
          </cell>
          <cell r="AF165">
            <v>570202</v>
          </cell>
          <cell r="AG165">
            <v>40544</v>
          </cell>
          <cell r="AH165">
            <v>250173</v>
          </cell>
          <cell r="AK165">
            <v>39173</v>
          </cell>
          <cell r="AL165">
            <v>40550</v>
          </cell>
          <cell r="AM165">
            <v>40542</v>
          </cell>
          <cell r="AN165">
            <v>40495</v>
          </cell>
          <cell r="AO165">
            <v>40598</v>
          </cell>
          <cell r="AP165">
            <v>40599</v>
          </cell>
          <cell r="AQ165">
            <v>40906</v>
          </cell>
          <cell r="AT165" t="str">
            <v>中馬　晴歩</v>
          </cell>
          <cell r="AU165" t="str">
            <v>長男</v>
          </cell>
          <cell r="AV165" t="str">
            <v>鹿児島銀行</v>
          </cell>
          <cell r="AW165" t="str">
            <v>武岡団地</v>
          </cell>
          <cell r="AX165" t="str">
            <v>170-381777</v>
          </cell>
          <cell r="BB165">
            <v>39173</v>
          </cell>
          <cell r="BC165">
            <v>252700</v>
          </cell>
          <cell r="BD165" t="str">
            <v>亜夕里/無職</v>
          </cell>
        </row>
        <row r="166">
          <cell r="B166">
            <v>162</v>
          </cell>
          <cell r="C166">
            <v>1</v>
          </cell>
          <cell r="D166" t="str">
            <v>0</v>
          </cell>
          <cell r="E166" t="str">
            <v>2-</v>
          </cell>
          <cell r="F166" t="str">
            <v>149</v>
          </cell>
          <cell r="G166" t="str">
            <v>教諭</v>
          </cell>
          <cell r="H166" t="str">
            <v>宮山　清和</v>
          </cell>
          <cell r="I166" t="str">
            <v>退職</v>
          </cell>
          <cell r="J166" t="str">
            <v>鹿児島市吉野町</v>
          </cell>
          <cell r="K166" t="str">
            <v>9158-6</v>
          </cell>
          <cell r="L166" t="str">
            <v>吉野</v>
          </cell>
          <cell r="M166">
            <v>513474</v>
          </cell>
          <cell r="N166" t="str">
            <v>892-0871</v>
          </cell>
          <cell r="O166" t="str">
            <v>099</v>
          </cell>
          <cell r="P166" t="str">
            <v>243</v>
          </cell>
          <cell r="Q166" t="str">
            <v>8711</v>
          </cell>
          <cell r="R166" t="str">
            <v>5-3</v>
          </cell>
          <cell r="Y166" t="str">
            <v>070513474</v>
          </cell>
          <cell r="Z166" t="str">
            <v>鹿児島銀行</v>
          </cell>
          <cell r="AA166" t="str">
            <v>本店</v>
          </cell>
          <cell r="AB166" t="str">
            <v>000-782609</v>
          </cell>
          <cell r="AC166" t="str">
            <v>配</v>
          </cell>
          <cell r="AD166" t="str">
            <v>車60分31.8㎞=　23,100</v>
          </cell>
          <cell r="AE166" t="str">
            <v>自宅/　3000</v>
          </cell>
          <cell r="AF166">
            <v>260205</v>
          </cell>
          <cell r="AG166">
            <v>40544</v>
          </cell>
          <cell r="AH166">
            <v>439714</v>
          </cell>
          <cell r="AK166">
            <v>39173</v>
          </cell>
          <cell r="AN166" t="str">
            <v/>
          </cell>
          <cell r="AO166" t="str">
            <v/>
          </cell>
          <cell r="AP166" t="str">
            <v/>
          </cell>
          <cell r="AQ166" t="str">
            <v/>
          </cell>
          <cell r="AV166" t="str">
            <v>九州労金</v>
          </cell>
          <cell r="AW166" t="str">
            <v>加治木</v>
          </cell>
          <cell r="AX166" t="str">
            <v>939-1121747</v>
          </cell>
          <cell r="BB166">
            <v>27120</v>
          </cell>
          <cell r="BC166">
            <v>448688</v>
          </cell>
          <cell r="BD166" t="str">
            <v>冨美子/無職</v>
          </cell>
        </row>
        <row r="167">
          <cell r="B167">
            <v>163</v>
          </cell>
          <cell r="C167">
            <v>1</v>
          </cell>
          <cell r="D167" t="str">
            <v>0</v>
          </cell>
          <cell r="E167" t="str">
            <v>2-</v>
          </cell>
          <cell r="F167" t="str">
            <v>025</v>
          </cell>
          <cell r="G167" t="str">
            <v>教諭</v>
          </cell>
          <cell r="H167" t="str">
            <v>渕上　麻衣子</v>
          </cell>
          <cell r="I167" t="str">
            <v>高千穂小</v>
          </cell>
          <cell r="J167" t="str">
            <v>霧島市国分府中町</v>
          </cell>
          <cell r="K167" t="str">
            <v>24-22</v>
          </cell>
          <cell r="L167" t="str">
            <v>国分</v>
          </cell>
          <cell r="M167">
            <v>885266</v>
          </cell>
          <cell r="N167" t="str">
            <v>899-4346</v>
          </cell>
          <cell r="O167" t="str">
            <v>090</v>
          </cell>
          <cell r="P167" t="str">
            <v>2393</v>
          </cell>
          <cell r="Q167" t="str">
            <v>5476</v>
          </cell>
          <cell r="R167" t="str">
            <v>音専</v>
          </cell>
          <cell r="S167" t="str">
            <v>期付</v>
          </cell>
          <cell r="T167" t="str">
            <v>管内</v>
          </cell>
          <cell r="U167">
            <v>40452</v>
          </cell>
          <cell r="V167">
            <v>40266</v>
          </cell>
          <cell r="W167" t="str">
            <v>延長2</v>
          </cell>
          <cell r="Y167" t="str">
            <v>070885266</v>
          </cell>
          <cell r="Z167" t="str">
            <v>鹿児島銀行</v>
          </cell>
          <cell r="AA167" t="str">
            <v>みずほ通</v>
          </cell>
          <cell r="AB167" t="str">
            <v>112-526705</v>
          </cell>
          <cell r="AD167" t="str">
            <v>車10分3.7㎞=　2,300</v>
          </cell>
          <cell r="AE167" t="str">
            <v>借家/53000･　26000</v>
          </cell>
          <cell r="AF167">
            <v>540502</v>
          </cell>
          <cell r="AG167">
            <v>40270</v>
          </cell>
          <cell r="AH167">
            <v>211860</v>
          </cell>
          <cell r="AK167">
            <v>40452</v>
          </cell>
          <cell r="AL167" t="str">
            <v>期限付</v>
          </cell>
          <cell r="AQ167" t="str">
            <v/>
          </cell>
          <cell r="AV167" t="str">
            <v>鹿児島銀行</v>
          </cell>
          <cell r="AW167" t="str">
            <v>みずほ通</v>
          </cell>
          <cell r="AX167" t="str">
            <v>112-526705</v>
          </cell>
          <cell r="BB167">
            <v>40270</v>
          </cell>
          <cell r="BC167">
            <v>214000</v>
          </cell>
        </row>
        <row r="168">
          <cell r="B168">
            <v>164</v>
          </cell>
          <cell r="C168">
            <v>1</v>
          </cell>
          <cell r="D168" t="str">
            <v>0</v>
          </cell>
          <cell r="E168" t="str">
            <v>1-</v>
          </cell>
          <cell r="F168" t="str">
            <v>033</v>
          </cell>
          <cell r="G168" t="str">
            <v>講師</v>
          </cell>
          <cell r="H168" t="str">
            <v>日向　正吉</v>
          </cell>
          <cell r="I168" t="str">
            <v>舞鶴中</v>
          </cell>
          <cell r="J168" t="str">
            <v>鹿児島市城山町</v>
          </cell>
          <cell r="K168" t="str">
            <v>13-13-905</v>
          </cell>
          <cell r="L168" t="str">
            <v>鹿児島</v>
          </cell>
          <cell r="M168">
            <v>862665</v>
          </cell>
          <cell r="N168" t="str">
            <v>899-0853</v>
          </cell>
          <cell r="O168" t="str">
            <v>099</v>
          </cell>
          <cell r="P168" t="str">
            <v>227</v>
          </cell>
          <cell r="Q168" t="str">
            <v>0357</v>
          </cell>
          <cell r="R168" t="str">
            <v>病休代替</v>
          </cell>
          <cell r="S168" t="str">
            <v>期付</v>
          </cell>
          <cell r="T168" t="str">
            <v>管内</v>
          </cell>
          <cell r="U168">
            <v>40270</v>
          </cell>
          <cell r="V168">
            <v>40354</v>
          </cell>
          <cell r="X168" t="str">
            <v>3月未満</v>
          </cell>
          <cell r="Y168" t="str">
            <v>070862665</v>
          </cell>
          <cell r="Z168" t="str">
            <v>鹿児島銀行</v>
          </cell>
          <cell r="AA168" t="str">
            <v>菱刈</v>
          </cell>
          <cell r="AB168" t="str">
            <v>411-856219</v>
          </cell>
          <cell r="AC168" t="str">
            <v>配</v>
          </cell>
          <cell r="AD168" t="str">
            <v>JR27.9:3月46,350/車2.3㎞=2,300･　48,650</v>
          </cell>
          <cell r="AE168" t="str">
            <v>自宅/　3000</v>
          </cell>
          <cell r="AF168">
            <v>200618</v>
          </cell>
          <cell r="AG168">
            <v>40270</v>
          </cell>
          <cell r="AH168">
            <v>206910</v>
          </cell>
          <cell r="AK168">
            <v>40452</v>
          </cell>
          <cell r="AL168" t="str">
            <v>期限付</v>
          </cell>
          <cell r="AQ168" t="str">
            <v/>
          </cell>
          <cell r="AV168" t="str">
            <v>鹿児島銀行</v>
          </cell>
          <cell r="AW168" t="str">
            <v>菱刈</v>
          </cell>
          <cell r="AX168" t="str">
            <v>411-856219</v>
          </cell>
          <cell r="BB168">
            <v>40270</v>
          </cell>
          <cell r="BC168">
            <v>209000</v>
          </cell>
          <cell r="BD168" t="str">
            <v>みどり/無職</v>
          </cell>
        </row>
        <row r="169">
          <cell r="B169">
            <v>165</v>
          </cell>
          <cell r="C169">
            <v>1</v>
          </cell>
          <cell r="D169" t="str">
            <v>0</v>
          </cell>
          <cell r="E169" t="str">
            <v>1-</v>
          </cell>
          <cell r="F169" t="str">
            <v>025</v>
          </cell>
          <cell r="G169" t="str">
            <v>講師</v>
          </cell>
          <cell r="H169" t="str">
            <v>福﨑　真理絵</v>
          </cell>
          <cell r="I169" t="str">
            <v>期付退職</v>
          </cell>
          <cell r="J169" t="str">
            <v>曽於郡大崎町永吉</v>
          </cell>
          <cell r="K169" t="str">
            <v>2825-4</v>
          </cell>
          <cell r="M169">
            <v>855481</v>
          </cell>
          <cell r="N169" t="str">
            <v>899-7306</v>
          </cell>
          <cell r="O169" t="str">
            <v>090</v>
          </cell>
          <cell r="P169" t="str">
            <v>9724</v>
          </cell>
          <cell r="Q169" t="str">
            <v>7318</v>
          </cell>
          <cell r="R169" t="str">
            <v>1-2</v>
          </cell>
          <cell r="S169" t="str">
            <v>期付</v>
          </cell>
          <cell r="T169" t="str">
            <v>管外</v>
          </cell>
          <cell r="U169">
            <v>40492</v>
          </cell>
          <cell r="V169">
            <v>40604</v>
          </cell>
          <cell r="Y169" t="str">
            <v>070855481</v>
          </cell>
          <cell r="Z169" t="str">
            <v>鹿児島銀行</v>
          </cell>
          <cell r="AA169" t="str">
            <v>大崎</v>
          </cell>
          <cell r="AB169" t="str">
            <v>520-903240</v>
          </cell>
          <cell r="AD169" t="str">
            <v>車10分2.8㎞=　2,300</v>
          </cell>
          <cell r="AE169" t="str">
            <v>借家/38000･　18500</v>
          </cell>
          <cell r="AF169">
            <v>600520</v>
          </cell>
          <cell r="AG169">
            <v>40492</v>
          </cell>
          <cell r="AH169">
            <v>193941</v>
          </cell>
          <cell r="AK169">
            <v>40492</v>
          </cell>
          <cell r="AL169" t="str">
            <v>原村代替</v>
          </cell>
          <cell r="AQ169" t="str">
            <v/>
          </cell>
          <cell r="AV169" t="str">
            <v>鹿児島銀行</v>
          </cell>
          <cell r="AW169" t="str">
            <v>大崎</v>
          </cell>
          <cell r="AX169" t="str">
            <v>520-903240</v>
          </cell>
          <cell r="BB169">
            <v>40492</v>
          </cell>
          <cell r="BC169">
            <v>195900</v>
          </cell>
        </row>
        <row r="170">
          <cell r="B170">
            <v>166</v>
          </cell>
          <cell r="G170" t="str">
            <v>支援員</v>
          </cell>
          <cell r="H170" t="str">
            <v>坂上　伊久美</v>
          </cell>
          <cell r="I170" t="str">
            <v>退職</v>
          </cell>
          <cell r="J170" t="str">
            <v>姶良市平松4626</v>
          </cell>
          <cell r="N170" t="str">
            <v>899-5652</v>
          </cell>
          <cell r="O170" t="str">
            <v>0995</v>
          </cell>
          <cell r="P170" t="str">
            <v>64</v>
          </cell>
          <cell r="Q170" t="str">
            <v>5083</v>
          </cell>
          <cell r="R170" t="str">
            <v>支援員</v>
          </cell>
          <cell r="Y170" t="str">
            <v/>
          </cell>
          <cell r="AN170" t="str">
            <v/>
          </cell>
          <cell r="AO170" t="str">
            <v/>
          </cell>
          <cell r="AP170" t="str">
            <v/>
          </cell>
          <cell r="AQ170" t="str">
            <v/>
          </cell>
          <cell r="AV170">
            <v>0</v>
          </cell>
        </row>
        <row r="171">
          <cell r="B171">
            <v>167</v>
          </cell>
          <cell r="G171" t="str">
            <v>学校図書補助員</v>
          </cell>
          <cell r="H171" t="str">
            <v>堀  孝子</v>
          </cell>
          <cell r="I171" t="str">
            <v>市：小野小</v>
          </cell>
          <cell r="J171" t="str">
            <v>霧島市隼人町神宮</v>
          </cell>
          <cell r="K171" t="str">
            <v>4-4-5</v>
          </cell>
          <cell r="N171" t="str">
            <v>899-5121</v>
          </cell>
          <cell r="O171" t="str">
            <v>0995</v>
          </cell>
          <cell r="P171" t="str">
            <v>43</v>
          </cell>
          <cell r="Q171" t="str">
            <v>2408</v>
          </cell>
          <cell r="R171" t="str">
            <v>学校図書補助員</v>
          </cell>
        </row>
        <row r="172">
          <cell r="B172">
            <v>168</v>
          </cell>
          <cell r="C172">
            <v>1</v>
          </cell>
          <cell r="D172" t="str">
            <v>0</v>
          </cell>
          <cell r="E172" t="str">
            <v>2-</v>
          </cell>
          <cell r="F172" t="str">
            <v>049</v>
          </cell>
          <cell r="G172" t="str">
            <v>教諭</v>
          </cell>
          <cell r="H172" t="str">
            <v>川添　有人</v>
          </cell>
          <cell r="I172" t="str">
            <v>転居</v>
          </cell>
          <cell r="J172" t="str">
            <v>鹿児島市上福元町</v>
          </cell>
          <cell r="K172" t="str">
            <v>5477-4</v>
          </cell>
          <cell r="L172">
            <v>40633</v>
          </cell>
          <cell r="M172">
            <v>757471</v>
          </cell>
          <cell r="N172" t="str">
            <v>891-0116</v>
          </cell>
          <cell r="O172" t="str">
            <v>099</v>
          </cell>
          <cell r="P172" t="str">
            <v>802</v>
          </cell>
          <cell r="Q172" t="str">
            <v>1446</v>
          </cell>
          <cell r="R172" t="str">
            <v>-</v>
          </cell>
          <cell r="Y172" t="str">
            <v>070757471</v>
          </cell>
          <cell r="Z172" t="str">
            <v>鹿児島銀行</v>
          </cell>
          <cell r="AA172" t="str">
            <v>きしゃば</v>
          </cell>
          <cell r="AB172" t="str">
            <v>111-669063</v>
          </cell>
          <cell r="AC172" t="str">
            <v>子1</v>
          </cell>
          <cell r="AD172" t="str">
            <v>車90分41.2㎞=　28,800</v>
          </cell>
          <cell r="AE172" t="str">
            <v>借家/60000･　27000</v>
          </cell>
          <cell r="AF172">
            <v>490427</v>
          </cell>
          <cell r="AG172">
            <v>40544</v>
          </cell>
          <cell r="AH172">
            <v>270284</v>
          </cell>
          <cell r="AK172">
            <v>39539</v>
          </cell>
          <cell r="AM172">
            <v>40643</v>
          </cell>
          <cell r="AN172" t="str">
            <v/>
          </cell>
          <cell r="AO172">
            <v>40699</v>
          </cell>
          <cell r="AP172">
            <v>40700</v>
          </cell>
          <cell r="AQ172">
            <v>41007</v>
          </cell>
          <cell r="AT172" t="str">
            <v>川添　春</v>
          </cell>
          <cell r="AU172" t="str">
            <v>長男</v>
          </cell>
          <cell r="AV172" t="str">
            <v>鹿児島銀行</v>
          </cell>
          <cell r="AW172" t="str">
            <v>きしゃば</v>
          </cell>
          <cell r="AX172" t="str">
            <v>111-669063</v>
          </cell>
          <cell r="BB172">
            <v>39539</v>
          </cell>
          <cell r="BC172">
            <v>275800</v>
          </cell>
          <cell r="BD172" t="str">
            <v>千代美/鹿南高教</v>
          </cell>
        </row>
        <row r="173">
          <cell r="B173">
            <v>169</v>
          </cell>
          <cell r="C173">
            <v>1</v>
          </cell>
          <cell r="D173" t="str">
            <v>0</v>
          </cell>
          <cell r="E173" t="str">
            <v>2-</v>
          </cell>
          <cell r="F173" t="str">
            <v>025</v>
          </cell>
          <cell r="G173" t="str">
            <v>教諭</v>
          </cell>
          <cell r="H173" t="str">
            <v>川﨑　佳美</v>
          </cell>
          <cell r="I173" t="str">
            <v>通勤経路変更</v>
          </cell>
          <cell r="J173" t="str">
            <v>姶良市加治木町反土</v>
          </cell>
          <cell r="K173" t="str">
            <v>1568-3</v>
          </cell>
          <cell r="L173" t="str">
            <v>反土</v>
          </cell>
          <cell r="M173">
            <v>882739</v>
          </cell>
          <cell r="N173" t="str">
            <v>899-5231</v>
          </cell>
          <cell r="O173" t="str">
            <v>080</v>
          </cell>
          <cell r="P173" t="str">
            <v>5614</v>
          </cell>
          <cell r="Q173" t="str">
            <v>3348</v>
          </cell>
          <cell r="R173" t="str">
            <v>2-2</v>
          </cell>
          <cell r="T173">
            <v>40639</v>
          </cell>
          <cell r="U173">
            <v>40816</v>
          </cell>
          <cell r="V173" t="str">
            <v>期付</v>
          </cell>
          <cell r="W173" t="str">
            <v>加治木工業高校</v>
          </cell>
          <cell r="Y173" t="str">
            <v>070882739</v>
          </cell>
          <cell r="Z173" t="str">
            <v>鹿児島銀行</v>
          </cell>
          <cell r="AA173" t="str">
            <v>岩川</v>
          </cell>
          <cell r="AB173" t="str">
            <v>850-775126</v>
          </cell>
          <cell r="AD173" t="str">
            <v>車20分8.9㎞=　6,700</v>
          </cell>
          <cell r="AE173" t="str">
            <v>教職員住宅</v>
          </cell>
          <cell r="AF173">
            <v>570615</v>
          </cell>
          <cell r="AG173">
            <v>40634</v>
          </cell>
          <cell r="AH173">
            <v>218280</v>
          </cell>
          <cell r="AK173">
            <v>40639</v>
          </cell>
          <cell r="AQ173" t="str">
            <v/>
          </cell>
          <cell r="AV173" t="str">
            <v>鹿児島銀行</v>
          </cell>
          <cell r="AW173" t="str">
            <v>岩川</v>
          </cell>
          <cell r="AX173" t="str">
            <v>850-775126</v>
          </cell>
          <cell r="BB173">
            <v>40639</v>
          </cell>
          <cell r="BC173">
            <v>214000</v>
          </cell>
        </row>
        <row r="174">
          <cell r="B174">
            <v>170</v>
          </cell>
          <cell r="C174">
            <v>1</v>
          </cell>
          <cell r="D174" t="str">
            <v>0</v>
          </cell>
          <cell r="E174" t="str">
            <v>2-</v>
          </cell>
          <cell r="F174" t="str">
            <v>049</v>
          </cell>
          <cell r="G174" t="str">
            <v>教諭</v>
          </cell>
          <cell r="H174" t="str">
            <v>川添　有人</v>
          </cell>
          <cell r="I174" t="str">
            <v>8/1転居</v>
          </cell>
          <cell r="J174" t="str">
            <v>霧島市隼人町見次</v>
          </cell>
          <cell r="K174" t="str">
            <v>297-1</v>
          </cell>
          <cell r="L174" t="str">
            <v>隼人</v>
          </cell>
          <cell r="M174">
            <v>757471</v>
          </cell>
          <cell r="N174" t="str">
            <v>891-0116</v>
          </cell>
          <cell r="O174" t="str">
            <v>099</v>
          </cell>
          <cell r="P174" t="str">
            <v>802</v>
          </cell>
          <cell r="Q174" t="str">
            <v>1446</v>
          </cell>
          <cell r="R174" t="str">
            <v>5-2</v>
          </cell>
          <cell r="Y174" t="str">
            <v>070757471</v>
          </cell>
          <cell r="Z174" t="str">
            <v>鹿児島銀行</v>
          </cell>
          <cell r="AA174" t="str">
            <v>きしゃば</v>
          </cell>
          <cell r="AB174" t="str">
            <v>111-669063</v>
          </cell>
          <cell r="AD174" t="str">
            <v>車10分1.8㎞=非該当</v>
          </cell>
          <cell r="AE174" t="str">
            <v>借家/60500･　27000</v>
          </cell>
          <cell r="AF174">
            <v>490427</v>
          </cell>
          <cell r="AG174">
            <v>40544</v>
          </cell>
          <cell r="AH174">
            <v>275800</v>
          </cell>
          <cell r="AK174">
            <v>39539</v>
          </cell>
          <cell r="AN174" t="str">
            <v/>
          </cell>
          <cell r="AO174" t="str">
            <v/>
          </cell>
          <cell r="AP174" t="str">
            <v/>
          </cell>
          <cell r="AQ174" t="str">
            <v/>
          </cell>
          <cell r="AV174" t="str">
            <v>鹿児島銀行</v>
          </cell>
          <cell r="AW174" t="str">
            <v>きしゃば</v>
          </cell>
          <cell r="AX174" t="str">
            <v>111-669063</v>
          </cell>
          <cell r="BB174">
            <v>39539</v>
          </cell>
          <cell r="BC174">
            <v>275800</v>
          </cell>
          <cell r="BD174" t="str">
            <v>千代美/鹿南高教</v>
          </cell>
        </row>
        <row r="175">
          <cell r="B175">
            <v>171</v>
          </cell>
          <cell r="C175">
            <v>1</v>
          </cell>
          <cell r="D175" t="str">
            <v>0</v>
          </cell>
          <cell r="E175" t="str">
            <v>2-</v>
          </cell>
          <cell r="F175" t="str">
            <v>040</v>
          </cell>
          <cell r="G175" t="str">
            <v>教諭</v>
          </cell>
          <cell r="H175" t="str">
            <v>原村　聖水</v>
          </cell>
          <cell r="I175" t="str">
            <v>10/1転居</v>
          </cell>
          <cell r="J175" t="str">
            <v>霧島市隼人町真孝</v>
          </cell>
          <cell r="K175" t="str">
            <v>842</v>
          </cell>
          <cell r="L175" t="str">
            <v>浜之市</v>
          </cell>
          <cell r="M175">
            <v>757250</v>
          </cell>
          <cell r="N175" t="str">
            <v>899-5102</v>
          </cell>
          <cell r="O175" t="str">
            <v>0995</v>
          </cell>
          <cell r="P175" t="str">
            <v>42</v>
          </cell>
          <cell r="Q175" t="str">
            <v>6367</v>
          </cell>
          <cell r="R175" t="str">
            <v>育休</v>
          </cell>
          <cell r="S175" t="str">
            <v>育休</v>
          </cell>
          <cell r="Y175" t="str">
            <v>070757250</v>
          </cell>
          <cell r="Z175" t="str">
            <v>鹿児島銀行</v>
          </cell>
          <cell r="AA175" t="str">
            <v>宇宿</v>
          </cell>
          <cell r="AB175" t="str">
            <v>121-318612</v>
          </cell>
          <cell r="AC175" t="str">
            <v>子1</v>
          </cell>
          <cell r="AD175" t="str">
            <v>車2分0.3㎞=非該当</v>
          </cell>
          <cell r="AE175" t="str">
            <v>借家/50000･　24500</v>
          </cell>
          <cell r="AF175">
            <v>541004</v>
          </cell>
          <cell r="AG175">
            <v>40544</v>
          </cell>
          <cell r="AH175">
            <v>250173</v>
          </cell>
          <cell r="AK175">
            <v>39539</v>
          </cell>
          <cell r="AL175">
            <v>40548</v>
          </cell>
          <cell r="AM175">
            <v>40539</v>
          </cell>
          <cell r="AN175">
            <v>40493</v>
          </cell>
          <cell r="AO175">
            <v>40595</v>
          </cell>
          <cell r="AP175">
            <v>40596</v>
          </cell>
          <cell r="AQ175">
            <v>40903</v>
          </cell>
          <cell r="AR175">
            <v>40999</v>
          </cell>
          <cell r="AT175" t="str">
            <v>原村　正樹</v>
          </cell>
          <cell r="AU175" t="str">
            <v>長男</v>
          </cell>
          <cell r="AV175" t="str">
            <v>鹿児島銀行</v>
          </cell>
          <cell r="AW175" t="str">
            <v>宇宿</v>
          </cell>
          <cell r="AX175" t="str">
            <v>121-318612</v>
          </cell>
          <cell r="BB175">
            <v>39539</v>
          </cell>
          <cell r="BC175">
            <v>252700</v>
          </cell>
        </row>
        <row r="176">
          <cell r="B176">
            <v>172</v>
          </cell>
          <cell r="C176">
            <v>1</v>
          </cell>
          <cell r="D176" t="str">
            <v>0</v>
          </cell>
          <cell r="E176" t="str">
            <v>2-</v>
          </cell>
          <cell r="F176" t="str">
            <v>108</v>
          </cell>
          <cell r="G176" t="str">
            <v>教諭</v>
          </cell>
          <cell r="H176" t="str">
            <v>中吉　千尋</v>
          </cell>
          <cell r="I176" t="str">
            <v>11/24転居</v>
          </cell>
          <cell r="J176" t="str">
            <v>霧島市隼人町小田</v>
          </cell>
          <cell r="K176" t="str">
            <v>70-78</v>
          </cell>
          <cell r="L176" t="str">
            <v>隼人</v>
          </cell>
          <cell r="M176">
            <v>645389</v>
          </cell>
          <cell r="N176" t="str">
            <v>899-5105</v>
          </cell>
          <cell r="O176" t="str">
            <v>0995</v>
          </cell>
          <cell r="P176" t="str">
            <v>42</v>
          </cell>
          <cell r="Q176" t="str">
            <v>8985</v>
          </cell>
          <cell r="R176" t="str">
            <v>4-3</v>
          </cell>
          <cell r="S176" t="str">
            <v>4主任</v>
          </cell>
          <cell r="Y176" t="str">
            <v>070645389</v>
          </cell>
          <cell r="Z176" t="str">
            <v>鹿児島銀行</v>
          </cell>
          <cell r="AA176" t="str">
            <v>隼人南</v>
          </cell>
          <cell r="AB176" t="str">
            <v>442-109184</v>
          </cell>
          <cell r="AD176" t="str">
            <v>車5分非該当</v>
          </cell>
          <cell r="AE176" t="str">
            <v>夫</v>
          </cell>
          <cell r="AF176">
            <v>420816</v>
          </cell>
          <cell r="AG176">
            <v>40544</v>
          </cell>
          <cell r="AH176">
            <v>386400</v>
          </cell>
          <cell r="AK176">
            <v>39173</v>
          </cell>
          <cell r="AN176" t="str">
            <v/>
          </cell>
          <cell r="AO176" t="str">
            <v/>
          </cell>
          <cell r="AP176" t="str">
            <v/>
          </cell>
          <cell r="AQ176" t="str">
            <v/>
          </cell>
          <cell r="AV176" t="str">
            <v>鹿児島銀行</v>
          </cell>
          <cell r="AW176" t="str">
            <v>隼人南</v>
          </cell>
          <cell r="AX176" t="str">
            <v>442-109184</v>
          </cell>
          <cell r="BB176">
            <v>32599</v>
          </cell>
          <cell r="BC176">
            <v>386400</v>
          </cell>
          <cell r="BD176" t="str">
            <v>幸一郎/</v>
          </cell>
        </row>
        <row r="177">
          <cell r="B177">
            <v>173</v>
          </cell>
          <cell r="C177">
            <v>1</v>
          </cell>
          <cell r="D177" t="str">
            <v>0</v>
          </cell>
          <cell r="E177" t="str">
            <v>2-</v>
          </cell>
          <cell r="F177" t="str">
            <v>072</v>
          </cell>
          <cell r="G177" t="str">
            <v>教諭</v>
          </cell>
          <cell r="H177" t="str">
            <v>溝江　美千代</v>
          </cell>
          <cell r="I177" t="str">
            <v>11/12/27転居</v>
          </cell>
          <cell r="J177" t="str">
            <v>姶良市加治木町仮屋町</v>
          </cell>
          <cell r="K177" t="str">
            <v>60</v>
          </cell>
          <cell r="L177" t="str">
            <v>反土</v>
          </cell>
          <cell r="M177">
            <v>693855</v>
          </cell>
          <cell r="N177" t="str">
            <v>899-5214</v>
          </cell>
          <cell r="O177" t="str">
            <v>0995</v>
          </cell>
          <cell r="P177" t="str">
            <v>73</v>
          </cell>
          <cell r="Q177" t="str">
            <v>5458</v>
          </cell>
          <cell r="R177" t="str">
            <v>6-3</v>
          </cell>
          <cell r="Y177" t="str">
            <v>070693855</v>
          </cell>
          <cell r="Z177" t="str">
            <v>鹿児島銀行</v>
          </cell>
          <cell r="AA177" t="str">
            <v>武岡団地</v>
          </cell>
          <cell r="AB177" t="str">
            <v>170-329297</v>
          </cell>
          <cell r="AD177" t="str">
            <v>車25分8.4㎞=　6,700</v>
          </cell>
          <cell r="AE177" t="str">
            <v>夫</v>
          </cell>
          <cell r="AF177">
            <v>471212</v>
          </cell>
          <cell r="AG177">
            <v>40544</v>
          </cell>
          <cell r="AH177">
            <v>340700</v>
          </cell>
          <cell r="AK177">
            <v>40634</v>
          </cell>
          <cell r="AN177" t="str">
            <v/>
          </cell>
          <cell r="AO177" t="str">
            <v/>
          </cell>
          <cell r="AP177" t="str">
            <v/>
          </cell>
          <cell r="AQ177" t="str">
            <v/>
          </cell>
          <cell r="AV177" t="str">
            <v>鹿児島銀行</v>
          </cell>
          <cell r="AW177" t="str">
            <v>武岡団地</v>
          </cell>
          <cell r="AX177" t="str">
            <v>0000329197</v>
          </cell>
          <cell r="BB177">
            <v>34790</v>
          </cell>
          <cell r="BC177">
            <v>340700</v>
          </cell>
          <cell r="BD177" t="str">
            <v>保文/月野小学校</v>
          </cell>
        </row>
        <row r="178">
          <cell r="B178">
            <v>174</v>
          </cell>
          <cell r="G178" t="str">
            <v>非常勤講師</v>
          </cell>
          <cell r="H178" t="str">
            <v>枦山　光子</v>
          </cell>
          <cell r="I178" t="str">
            <v>退職</v>
          </cell>
          <cell r="J178" t="str">
            <v>霧島市国分中央1丁目</v>
          </cell>
          <cell r="K178" t="str">
            <v>5-37</v>
          </cell>
          <cell r="L178" t="str">
            <v>国分</v>
          </cell>
          <cell r="M178" t="str">
            <v>7月末退職</v>
          </cell>
          <cell r="N178" t="str">
            <v>899-4332</v>
          </cell>
          <cell r="O178" t="str">
            <v>0995</v>
          </cell>
          <cell r="P178" t="str">
            <v>45</v>
          </cell>
          <cell r="Q178" t="str">
            <v>8539</v>
          </cell>
          <cell r="Y178" t="str">
            <v>0707月末退職</v>
          </cell>
          <cell r="Z178" t="str">
            <v>鹿児島銀行</v>
          </cell>
          <cell r="AA178" t="str">
            <v>国分</v>
          </cell>
          <cell r="AB178" t="str">
            <v>420391</v>
          </cell>
          <cell r="AQ178" t="str">
            <v/>
          </cell>
        </row>
        <row r="179">
          <cell r="B179">
            <v>175</v>
          </cell>
          <cell r="C179">
            <v>1</v>
          </cell>
          <cell r="D179" t="str">
            <v>0</v>
          </cell>
          <cell r="E179" t="str">
            <v>2-</v>
          </cell>
          <cell r="F179" t="str">
            <v>025</v>
          </cell>
          <cell r="G179" t="str">
            <v>教諭</v>
          </cell>
          <cell r="H179" t="str">
            <v>川﨑　佳美</v>
          </cell>
          <cell r="I179" t="str">
            <v>期付退職</v>
          </cell>
          <cell r="J179" t="str">
            <v>姶良市加治木町反土</v>
          </cell>
          <cell r="K179" t="str">
            <v>1568-3</v>
          </cell>
          <cell r="L179" t="str">
            <v>反土</v>
          </cell>
          <cell r="M179">
            <v>882739</v>
          </cell>
          <cell r="N179" t="str">
            <v>899-5231</v>
          </cell>
          <cell r="O179" t="str">
            <v>080</v>
          </cell>
          <cell r="P179" t="str">
            <v>5614</v>
          </cell>
          <cell r="Q179" t="str">
            <v>3348</v>
          </cell>
          <cell r="R179" t="str">
            <v>2-2</v>
          </cell>
          <cell r="T179">
            <v>40639</v>
          </cell>
          <cell r="U179">
            <v>40997</v>
          </cell>
          <cell r="V179" t="str">
            <v>期付</v>
          </cell>
          <cell r="W179" t="str">
            <v>加治木工業高校</v>
          </cell>
          <cell r="Y179" t="str">
            <v>070882739</v>
          </cell>
          <cell r="Z179" t="str">
            <v>鹿児島銀行</v>
          </cell>
          <cell r="AA179" t="str">
            <v>岩川</v>
          </cell>
          <cell r="AB179" t="str">
            <v>850-775126</v>
          </cell>
          <cell r="AD179" t="str">
            <v>車20分9.1㎞=　6,700</v>
          </cell>
          <cell r="AE179" t="str">
            <v>教職員住宅</v>
          </cell>
          <cell r="AF179">
            <v>570615</v>
          </cell>
          <cell r="AG179">
            <v>40909</v>
          </cell>
          <cell r="AH179">
            <v>219350</v>
          </cell>
          <cell r="AK179">
            <v>40639</v>
          </cell>
          <cell r="AQ179" t="str">
            <v/>
          </cell>
          <cell r="AV179" t="str">
            <v>鹿児島銀行</v>
          </cell>
          <cell r="AW179" t="str">
            <v>岩川</v>
          </cell>
          <cell r="AX179" t="str">
            <v>850-775126</v>
          </cell>
          <cell r="BB179">
            <v>40639</v>
          </cell>
          <cell r="BC179">
            <v>214000</v>
          </cell>
        </row>
        <row r="180">
          <cell r="B180">
            <v>176</v>
          </cell>
          <cell r="C180">
            <v>1</v>
          </cell>
          <cell r="D180" t="str">
            <v>0</v>
          </cell>
          <cell r="E180" t="str">
            <v>2-</v>
          </cell>
          <cell r="F180" t="str">
            <v>025</v>
          </cell>
          <cell r="G180" t="str">
            <v>教諭</v>
          </cell>
          <cell r="H180" t="str">
            <v>川﨑　佳美</v>
          </cell>
          <cell r="I180" t="str">
            <v>ｼﾝｶﾞﾎﾟｰﾙ在日学校</v>
          </cell>
          <cell r="J180" t="str">
            <v>曽於市大隅町岩川</v>
          </cell>
          <cell r="K180" t="str">
            <v>6419-1</v>
          </cell>
          <cell r="L180" t="str">
            <v>yoshimikwsk@gmail.com</v>
          </cell>
          <cell r="M180">
            <v>882739</v>
          </cell>
          <cell r="N180" t="str">
            <v>899-8102</v>
          </cell>
          <cell r="O180" t="str">
            <v>099</v>
          </cell>
          <cell r="P180" t="str">
            <v>482</v>
          </cell>
          <cell r="Q180" t="str">
            <v>4803</v>
          </cell>
          <cell r="Y180" t="str">
            <v>070882739</v>
          </cell>
        </row>
        <row r="181">
          <cell r="B181">
            <v>177</v>
          </cell>
          <cell r="C181">
            <v>1</v>
          </cell>
          <cell r="D181" t="str">
            <v>0</v>
          </cell>
          <cell r="E181" t="str">
            <v>2-</v>
          </cell>
          <cell r="F181" t="str">
            <v>023</v>
          </cell>
          <cell r="G181" t="str">
            <v>教諭</v>
          </cell>
          <cell r="H181" t="str">
            <v>安田　綾香</v>
          </cell>
          <cell r="I181" t="str">
            <v>継続</v>
          </cell>
          <cell r="J181" t="str">
            <v>霧島市国分新町</v>
          </cell>
          <cell r="K181" t="str">
            <v>693</v>
          </cell>
          <cell r="L181" t="str">
            <v>重久</v>
          </cell>
          <cell r="M181">
            <v>845582</v>
          </cell>
          <cell r="N181" t="str">
            <v>899-4351</v>
          </cell>
          <cell r="O181" t="str">
            <v>0995</v>
          </cell>
          <cell r="P181" t="str">
            <v>47</v>
          </cell>
          <cell r="Q181" t="str">
            <v>0209</v>
          </cell>
          <cell r="R181" t="str">
            <v>4-2</v>
          </cell>
          <cell r="T181">
            <v>40639</v>
          </cell>
          <cell r="U181">
            <v>40997</v>
          </cell>
          <cell r="V181" t="str">
            <v>期付</v>
          </cell>
          <cell r="W181" t="str">
            <v>姶良小学校</v>
          </cell>
          <cell r="Y181" t="str">
            <v>070845582</v>
          </cell>
          <cell r="Z181" t="str">
            <v>鹿児島銀行</v>
          </cell>
          <cell r="AA181" t="str">
            <v>紫原</v>
          </cell>
          <cell r="AB181" t="str">
            <v>122-573386</v>
          </cell>
          <cell r="AD181" t="str">
            <v>車20分6.7㎞=　6,700</v>
          </cell>
          <cell r="AE181" t="str">
            <v>夫</v>
          </cell>
          <cell r="AF181">
            <v>610304</v>
          </cell>
          <cell r="AG181">
            <v>40909</v>
          </cell>
          <cell r="AH181">
            <v>215660</v>
          </cell>
          <cell r="AK181">
            <v>40639</v>
          </cell>
          <cell r="AQ181" t="str">
            <v/>
          </cell>
          <cell r="AV181" t="str">
            <v>鹿児島銀行</v>
          </cell>
          <cell r="AW181" t="str">
            <v>紫原</v>
          </cell>
          <cell r="AX181" t="str">
            <v>122-573386</v>
          </cell>
          <cell r="BB181">
            <v>40639</v>
          </cell>
          <cell r="BC181">
            <v>210400</v>
          </cell>
        </row>
        <row r="182">
          <cell r="B182">
            <v>178</v>
          </cell>
          <cell r="C182">
            <v>1</v>
          </cell>
          <cell r="D182" t="str">
            <v>0</v>
          </cell>
          <cell r="E182" t="str">
            <v>1-</v>
          </cell>
          <cell r="F182" t="str">
            <v>033</v>
          </cell>
          <cell r="G182" t="str">
            <v>講師</v>
          </cell>
          <cell r="H182" t="str">
            <v>河野　志保</v>
          </cell>
          <cell r="I182" t="str">
            <v>継続</v>
          </cell>
          <cell r="J182" t="str">
            <v>姶良市加治木町港町</v>
          </cell>
          <cell r="K182" t="str">
            <v>131-36</v>
          </cell>
          <cell r="L182" t="str">
            <v>加治木</v>
          </cell>
          <cell r="M182">
            <v>894338</v>
          </cell>
          <cell r="N182" t="str">
            <v>899-5221</v>
          </cell>
          <cell r="O182" t="str">
            <v>0995</v>
          </cell>
          <cell r="P182" t="str">
            <v>63</v>
          </cell>
          <cell r="Q182" t="str">
            <v>5579</v>
          </cell>
          <cell r="R182" t="str">
            <v>音専</v>
          </cell>
          <cell r="T182">
            <v>40634</v>
          </cell>
          <cell r="U182">
            <v>40997</v>
          </cell>
          <cell r="V182" t="str">
            <v>期付</v>
          </cell>
          <cell r="W182" t="str">
            <v>大田小学校</v>
          </cell>
          <cell r="Y182" t="str">
            <v>070894338</v>
          </cell>
          <cell r="Z182" t="str">
            <v>鹿児島銀行</v>
          </cell>
          <cell r="AA182" t="str">
            <v>加治木</v>
          </cell>
          <cell r="AB182" t="str">
            <v>400-636284</v>
          </cell>
          <cell r="AD182" t="str">
            <v>車20分8.2㎞=　6,700</v>
          </cell>
          <cell r="AE182" t="str">
            <v>夫</v>
          </cell>
          <cell r="AF182">
            <v>520822</v>
          </cell>
          <cell r="AG182">
            <v>40909</v>
          </cell>
          <cell r="AH182">
            <v>214225</v>
          </cell>
          <cell r="AK182">
            <v>40634</v>
          </cell>
          <cell r="AQ182" t="str">
            <v/>
          </cell>
          <cell r="AV182" t="str">
            <v>鹿児島銀行</v>
          </cell>
          <cell r="AW182" t="str">
            <v>加治木</v>
          </cell>
          <cell r="AX182" t="str">
            <v>400-636284</v>
          </cell>
          <cell r="BB182">
            <v>40634</v>
          </cell>
          <cell r="BC182">
            <v>209000</v>
          </cell>
        </row>
        <row r="183">
          <cell r="B183">
            <v>179</v>
          </cell>
          <cell r="C183">
            <v>1</v>
          </cell>
          <cell r="D183" t="str">
            <v>0</v>
          </cell>
          <cell r="E183" t="str">
            <v>2-</v>
          </cell>
          <cell r="F183" t="str">
            <v>149</v>
          </cell>
          <cell r="G183" t="str">
            <v>教諭</v>
          </cell>
          <cell r="H183" t="str">
            <v>丸尾　実</v>
          </cell>
          <cell r="I183" t="str">
            <v>定年退職</v>
          </cell>
          <cell r="J183" t="str">
            <v>姶良市東餅田</v>
          </cell>
          <cell r="K183" t="str">
            <v>472-3</v>
          </cell>
          <cell r="L183" t="str">
            <v>帖佐</v>
          </cell>
          <cell r="M183">
            <v>569674</v>
          </cell>
          <cell r="N183" t="str">
            <v>899-5421</v>
          </cell>
          <cell r="O183" t="str">
            <v>0995</v>
          </cell>
          <cell r="P183" t="str">
            <v>65</v>
          </cell>
          <cell r="Q183" t="str">
            <v>7727</v>
          </cell>
          <cell r="R183" t="str">
            <v>2-1</v>
          </cell>
          <cell r="Y183" t="str">
            <v>070569674</v>
          </cell>
          <cell r="Z183" t="str">
            <v>鹿児島銀行</v>
          </cell>
          <cell r="AA183" t="str">
            <v>姶良</v>
          </cell>
          <cell r="AB183" t="str">
            <v>401-823047</v>
          </cell>
          <cell r="AC183" t="str">
            <v>配</v>
          </cell>
          <cell r="AD183" t="str">
            <v>車30分12.0㎞=　10,200</v>
          </cell>
          <cell r="AE183" t="str">
            <v>自宅/　3000</v>
          </cell>
          <cell r="AF183">
            <v>261114</v>
          </cell>
          <cell r="AG183">
            <v>39814</v>
          </cell>
          <cell r="AH183">
            <v>441540</v>
          </cell>
          <cell r="AK183">
            <v>38808</v>
          </cell>
          <cell r="AN183" t="str">
            <v/>
          </cell>
          <cell r="AO183" t="str">
            <v/>
          </cell>
          <cell r="AP183" t="str">
            <v/>
          </cell>
          <cell r="AQ183" t="str">
            <v/>
          </cell>
          <cell r="AV183" t="str">
            <v>鹿児島銀行</v>
          </cell>
          <cell r="AW183" t="str">
            <v>姶良</v>
          </cell>
          <cell r="AX183" t="str">
            <v>6041063</v>
          </cell>
          <cell r="BB183">
            <v>28581</v>
          </cell>
          <cell r="BC183">
            <v>439344</v>
          </cell>
          <cell r="BD183" t="str">
            <v>すみよ/無職</v>
          </cell>
        </row>
        <row r="184">
          <cell r="B184">
            <v>180</v>
          </cell>
          <cell r="C184">
            <v>1</v>
          </cell>
          <cell r="D184" t="str">
            <v>0</v>
          </cell>
          <cell r="E184" t="str">
            <v>3-</v>
          </cell>
          <cell r="F184" t="str">
            <v>078</v>
          </cell>
          <cell r="G184" t="str">
            <v>教頭</v>
          </cell>
          <cell r="H184" t="str">
            <v>瀬戸口　一郎</v>
          </cell>
          <cell r="I184" t="str">
            <v>市　和田小</v>
          </cell>
          <cell r="J184" t="str">
            <v>霧島市隼人町真孝</v>
          </cell>
          <cell r="K184" t="str">
            <v>818-2</v>
          </cell>
          <cell r="L184" t="str">
            <v>浜之市</v>
          </cell>
          <cell r="M184">
            <v>625493</v>
          </cell>
          <cell r="N184" t="str">
            <v>899-5102</v>
          </cell>
          <cell r="O184" t="str">
            <v>0995</v>
          </cell>
          <cell r="P184" t="str">
            <v>43</v>
          </cell>
          <cell r="Q184" t="str">
            <v>0253</v>
          </cell>
          <cell r="R184" t="str">
            <v>管理</v>
          </cell>
          <cell r="Y184" t="str">
            <v>070625493</v>
          </cell>
          <cell r="Z184" t="str">
            <v>鹿児島銀行</v>
          </cell>
          <cell r="AA184" t="str">
            <v>紫原</v>
          </cell>
          <cell r="AB184" t="str">
            <v>122-491110</v>
          </cell>
          <cell r="AC184" t="str">
            <v>配/子3(特2)</v>
          </cell>
          <cell r="AD184" t="str">
            <v>徒歩3分非該当</v>
          </cell>
          <cell r="AE184" t="str">
            <v>教職員住宅</v>
          </cell>
          <cell r="AF184">
            <v>380329</v>
          </cell>
          <cell r="AG184">
            <v>40909</v>
          </cell>
          <cell r="AH184">
            <v>405328</v>
          </cell>
          <cell r="AK184">
            <v>39904</v>
          </cell>
          <cell r="AN184" t="str">
            <v/>
          </cell>
          <cell r="AO184" t="str">
            <v/>
          </cell>
          <cell r="AP184" t="str">
            <v/>
          </cell>
          <cell r="AQ184" t="str">
            <v/>
          </cell>
          <cell r="AV184" t="str">
            <v>鹿児島銀行</v>
          </cell>
          <cell r="AW184" t="str">
            <v>紫原</v>
          </cell>
          <cell r="AX184" t="str">
            <v>491110</v>
          </cell>
          <cell r="BB184">
            <v>31868</v>
          </cell>
          <cell r="BC184">
            <v>431200</v>
          </cell>
          <cell r="BD184" t="str">
            <v>未央/無職</v>
          </cell>
        </row>
        <row r="185">
          <cell r="B185">
            <v>181</v>
          </cell>
          <cell r="C185">
            <v>1</v>
          </cell>
          <cell r="D185" t="str">
            <v>0</v>
          </cell>
          <cell r="E185" t="str">
            <v>2-</v>
          </cell>
          <cell r="F185" t="str">
            <v>127</v>
          </cell>
          <cell r="G185" t="str">
            <v>教諭</v>
          </cell>
          <cell r="H185" t="str">
            <v>安原　基弘</v>
          </cell>
          <cell r="I185" t="str">
            <v>市　紫原小</v>
          </cell>
          <cell r="J185" t="str">
            <v>鹿児島市城山1丁目</v>
          </cell>
          <cell r="K185" t="str">
            <v>15-14</v>
          </cell>
          <cell r="L185" t="str">
            <v>伊敷</v>
          </cell>
          <cell r="M185">
            <v>625701</v>
          </cell>
          <cell r="N185" t="str">
            <v>890-0013</v>
          </cell>
          <cell r="O185" t="str">
            <v>099</v>
          </cell>
          <cell r="P185" t="str">
            <v>224</v>
          </cell>
          <cell r="Q185" t="str">
            <v>6282</v>
          </cell>
          <cell r="R185" t="str">
            <v>4-1</v>
          </cell>
          <cell r="S185" t="str">
            <v>保健</v>
          </cell>
          <cell r="Y185" t="str">
            <v>070625701</v>
          </cell>
          <cell r="Z185" t="str">
            <v>鹿児島銀行</v>
          </cell>
          <cell r="AA185" t="str">
            <v>鹿屋</v>
          </cell>
          <cell r="AB185" t="str">
            <v>500-1245150</v>
          </cell>
          <cell r="AD185" t="str">
            <v>車70分34.1㎞=　23,100</v>
          </cell>
          <cell r="AE185" t="str">
            <v>自宅/　3000</v>
          </cell>
          <cell r="AF185">
            <v>380126</v>
          </cell>
          <cell r="AG185">
            <v>40909</v>
          </cell>
          <cell r="AH185">
            <v>402804</v>
          </cell>
          <cell r="AK185">
            <v>38808</v>
          </cell>
          <cell r="AN185" t="str">
            <v/>
          </cell>
          <cell r="AO185" t="str">
            <v/>
          </cell>
          <cell r="AP185" t="str">
            <v/>
          </cell>
          <cell r="AQ185" t="str">
            <v/>
          </cell>
          <cell r="AV185" t="str">
            <v>鹿児島銀行</v>
          </cell>
          <cell r="AW185" t="str">
            <v>鹿屋</v>
          </cell>
          <cell r="AX185" t="str">
            <v>500-1245150</v>
          </cell>
          <cell r="BB185">
            <v>31868</v>
          </cell>
          <cell r="BC185">
            <v>400800</v>
          </cell>
          <cell r="BD185" t="str">
            <v>和恵/東谷山小</v>
          </cell>
        </row>
        <row r="186">
          <cell r="B186">
            <v>182</v>
          </cell>
          <cell r="C186">
            <v>1</v>
          </cell>
          <cell r="D186" t="str">
            <v>0</v>
          </cell>
          <cell r="E186" t="str">
            <v>2-</v>
          </cell>
          <cell r="F186" t="str">
            <v>058</v>
          </cell>
          <cell r="G186" t="str">
            <v>教諭</v>
          </cell>
          <cell r="H186" t="str">
            <v>上江洲　洋志</v>
          </cell>
          <cell r="I186" t="str">
            <v>鹿大附属小学校</v>
          </cell>
          <cell r="J186" t="str">
            <v>鹿児島市下伊敷3丁目</v>
          </cell>
          <cell r="K186" t="str">
            <v>81-5</v>
          </cell>
          <cell r="M186">
            <v>731188</v>
          </cell>
          <cell r="N186" t="str">
            <v>890-0005</v>
          </cell>
          <cell r="O186" t="str">
            <v>0995</v>
          </cell>
          <cell r="P186" t="str">
            <v>47</v>
          </cell>
          <cell r="Q186" t="str">
            <v>2716</v>
          </cell>
          <cell r="R186" t="str">
            <v>6-1</v>
          </cell>
          <cell r="Y186" t="str">
            <v>070731188</v>
          </cell>
          <cell r="Z186" t="str">
            <v>鹿児島銀行</v>
          </cell>
          <cell r="AA186" t="str">
            <v>えい</v>
          </cell>
          <cell r="AB186" t="str">
            <v>230-681596</v>
          </cell>
          <cell r="AC186" t="str">
            <v>配/子3</v>
          </cell>
          <cell r="AD186" t="str">
            <v>車20分8.7㎞=　6,700</v>
          </cell>
          <cell r="AE186" t="str">
            <v>借家/50000･　24500</v>
          </cell>
          <cell r="AF186">
            <v>530508</v>
          </cell>
          <cell r="AG186">
            <v>40909</v>
          </cell>
          <cell r="AH186">
            <v>300194</v>
          </cell>
          <cell r="AK186">
            <v>38443</v>
          </cell>
          <cell r="AN186" t="str">
            <v/>
          </cell>
          <cell r="AO186" t="str">
            <v/>
          </cell>
          <cell r="AP186" t="str">
            <v/>
          </cell>
          <cell r="AQ186" t="str">
            <v/>
          </cell>
          <cell r="AV186" t="str">
            <v>鹿児島銀行</v>
          </cell>
          <cell r="AW186" t="str">
            <v>えい</v>
          </cell>
          <cell r="AX186" t="str">
            <v>230-681596</v>
          </cell>
          <cell r="BB186">
            <v>36982</v>
          </cell>
          <cell r="BC186">
            <v>298700</v>
          </cell>
          <cell r="BD186" t="str">
            <v>宏美/無職</v>
          </cell>
        </row>
        <row r="187">
          <cell r="B187">
            <v>183</v>
          </cell>
          <cell r="C187">
            <v>1</v>
          </cell>
          <cell r="D187" t="str">
            <v>0</v>
          </cell>
          <cell r="E187" t="str">
            <v>2-</v>
          </cell>
          <cell r="F187" t="str">
            <v>121</v>
          </cell>
          <cell r="G187" t="str">
            <v>教諭</v>
          </cell>
          <cell r="H187" t="str">
            <v>鈴木　三恵子</v>
          </cell>
          <cell r="I187" t="str">
            <v>熊　住吉小</v>
          </cell>
          <cell r="J187" t="str">
            <v>霧島市隼人町見次</v>
          </cell>
          <cell r="K187" t="str">
            <v>1101-1</v>
          </cell>
          <cell r="L187" t="str">
            <v>隼人</v>
          </cell>
          <cell r="M187">
            <v>626627</v>
          </cell>
          <cell r="N187" t="str">
            <v>899-5117</v>
          </cell>
          <cell r="O187" t="str">
            <v>0995</v>
          </cell>
          <cell r="P187" t="str">
            <v>42</v>
          </cell>
          <cell r="Q187" t="str">
            <v>9480</v>
          </cell>
          <cell r="R187" t="str">
            <v>指法改</v>
          </cell>
          <cell r="Y187" t="str">
            <v>070626627</v>
          </cell>
          <cell r="Z187" t="str">
            <v>鹿児島銀行</v>
          </cell>
          <cell r="AA187" t="str">
            <v>加世田</v>
          </cell>
          <cell r="AB187" t="str">
            <v>200-993291</v>
          </cell>
          <cell r="AD187" t="str">
            <v>車5分非該当</v>
          </cell>
          <cell r="AE187" t="str">
            <v>夫</v>
          </cell>
          <cell r="AF187">
            <v>390206</v>
          </cell>
          <cell r="AG187">
            <v>40909</v>
          </cell>
          <cell r="AH187">
            <v>398282</v>
          </cell>
          <cell r="AK187">
            <v>38808</v>
          </cell>
          <cell r="AN187" t="str">
            <v/>
          </cell>
          <cell r="AO187" t="str">
            <v/>
          </cell>
          <cell r="AP187" t="str">
            <v/>
          </cell>
          <cell r="AQ187" t="str">
            <v/>
          </cell>
          <cell r="AV187" t="str">
            <v>鹿児島銀行</v>
          </cell>
          <cell r="AW187" t="str">
            <v>加世田</v>
          </cell>
          <cell r="AX187" t="str">
            <v>200-993291</v>
          </cell>
          <cell r="BB187">
            <v>31868</v>
          </cell>
          <cell r="BC187">
            <v>396300</v>
          </cell>
          <cell r="BD187" t="str">
            <v>慎一郎/恒吉小学校</v>
          </cell>
        </row>
        <row r="188">
          <cell r="B188">
            <v>184</v>
          </cell>
          <cell r="C188">
            <v>1</v>
          </cell>
          <cell r="D188" t="str">
            <v>0</v>
          </cell>
          <cell r="E188" t="str">
            <v>2-</v>
          </cell>
          <cell r="F188" t="str">
            <v>123</v>
          </cell>
          <cell r="G188" t="str">
            <v>教諭</v>
          </cell>
          <cell r="H188" t="str">
            <v>桑畑　佳乃</v>
          </cell>
          <cell r="I188" t="str">
            <v>市　大龍小</v>
          </cell>
          <cell r="J188" t="str">
            <v>姶良市東餅田</v>
          </cell>
          <cell r="K188" t="str">
            <v>1452-20</v>
          </cell>
          <cell r="L188" t="str">
            <v>帖佐</v>
          </cell>
          <cell r="M188">
            <v>628000</v>
          </cell>
          <cell r="N188" t="str">
            <v>899-5421</v>
          </cell>
          <cell r="O188" t="str">
            <v>0995</v>
          </cell>
          <cell r="P188" t="str">
            <v>55</v>
          </cell>
          <cell r="Q188" t="str">
            <v>4649</v>
          </cell>
          <cell r="R188" t="str">
            <v>2-3</v>
          </cell>
          <cell r="Y188" t="str">
            <v>070628000</v>
          </cell>
          <cell r="Z188" t="str">
            <v>鹿児島銀行</v>
          </cell>
          <cell r="AA188" t="str">
            <v>阿久根</v>
          </cell>
          <cell r="AB188" t="str">
            <v>350-508167</v>
          </cell>
          <cell r="AD188" t="str">
            <v>車40分11.7㎞=　10,200</v>
          </cell>
          <cell r="AE188" t="str">
            <v>夫</v>
          </cell>
          <cell r="AF188">
            <v>411130</v>
          </cell>
          <cell r="AG188">
            <v>40909</v>
          </cell>
          <cell r="AH188">
            <v>399890</v>
          </cell>
          <cell r="AK188">
            <v>38808</v>
          </cell>
          <cell r="AN188" t="str">
            <v/>
          </cell>
          <cell r="AO188" t="str">
            <v/>
          </cell>
          <cell r="AP188" t="str">
            <v/>
          </cell>
          <cell r="AQ188" t="str">
            <v/>
          </cell>
          <cell r="AV188" t="str">
            <v>鹿児島銀行</v>
          </cell>
          <cell r="AW188" t="str">
            <v>阿久根</v>
          </cell>
          <cell r="AX188" t="str">
            <v>350-508167</v>
          </cell>
          <cell r="BB188">
            <v>31868</v>
          </cell>
          <cell r="BC188">
            <v>397900</v>
          </cell>
          <cell r="BD188" t="str">
            <v>知生/西伊敷小</v>
          </cell>
        </row>
        <row r="189">
          <cell r="B189">
            <v>185</v>
          </cell>
          <cell r="C189">
            <v>1</v>
          </cell>
          <cell r="D189" t="str">
            <v>0</v>
          </cell>
          <cell r="E189" t="str">
            <v>2-</v>
          </cell>
          <cell r="F189" t="str">
            <v>053</v>
          </cell>
          <cell r="G189" t="str">
            <v>教諭</v>
          </cell>
          <cell r="H189" t="str">
            <v>川添　有人</v>
          </cell>
          <cell r="I189" t="str">
            <v>市　福平小</v>
          </cell>
          <cell r="J189" t="str">
            <v>霧島市国分中央6丁目</v>
          </cell>
          <cell r="K189" t="str">
            <v>9-21</v>
          </cell>
          <cell r="L189" t="str">
            <v>国分</v>
          </cell>
          <cell r="M189">
            <v>757471</v>
          </cell>
          <cell r="N189" t="str">
            <v>899-4332</v>
          </cell>
          <cell r="O189" t="str">
            <v>099</v>
          </cell>
          <cell r="P189" t="str">
            <v>802</v>
          </cell>
          <cell r="Q189" t="str">
            <v>1446</v>
          </cell>
          <cell r="R189" t="str">
            <v>5-2</v>
          </cell>
          <cell r="Y189" t="str">
            <v>070757471</v>
          </cell>
          <cell r="Z189" t="str">
            <v>鹿児島銀行</v>
          </cell>
          <cell r="AA189" t="str">
            <v>きしゃば</v>
          </cell>
          <cell r="AB189" t="str">
            <v>111-669063</v>
          </cell>
          <cell r="AD189" t="str">
            <v>車10分4.7㎞=2,300</v>
          </cell>
          <cell r="AE189" t="str">
            <v>借家/44550･　21700</v>
          </cell>
          <cell r="AF189">
            <v>490427</v>
          </cell>
          <cell r="AG189">
            <v>40909</v>
          </cell>
          <cell r="AH189">
            <v>287531</v>
          </cell>
          <cell r="AK189">
            <v>39539</v>
          </cell>
          <cell r="AN189" t="str">
            <v/>
          </cell>
          <cell r="AO189" t="str">
            <v/>
          </cell>
          <cell r="AP189" t="str">
            <v/>
          </cell>
          <cell r="AQ189" t="str">
            <v/>
          </cell>
          <cell r="AV189" t="str">
            <v>鹿児島銀行</v>
          </cell>
          <cell r="AW189" t="str">
            <v>きしゃば</v>
          </cell>
          <cell r="AX189" t="str">
            <v>111-669063</v>
          </cell>
          <cell r="BB189">
            <v>39539</v>
          </cell>
          <cell r="BC189">
            <v>286100</v>
          </cell>
          <cell r="BD189" t="str">
            <v>H23/9/6離婚</v>
          </cell>
        </row>
        <row r="190">
          <cell r="B190">
            <v>186</v>
          </cell>
          <cell r="AK190">
            <v>38443</v>
          </cell>
        </row>
        <row r="191">
          <cell r="B191">
            <v>187</v>
          </cell>
          <cell r="G191" t="str">
            <v>学校主事</v>
          </cell>
          <cell r="H191" t="str">
            <v>宮川　惠子</v>
          </cell>
          <cell r="I191" t="str">
            <v>9/21転居</v>
          </cell>
          <cell r="J191" t="str">
            <v>霧島市国分中央</v>
          </cell>
          <cell r="K191" t="str">
            <v>2-3-31</v>
          </cell>
          <cell r="M191">
            <v>851981</v>
          </cell>
          <cell r="N191" t="str">
            <v>899-4332</v>
          </cell>
          <cell r="O191" t="str">
            <v>0995</v>
          </cell>
          <cell r="P191" t="str">
            <v>45</v>
          </cell>
          <cell r="Q191" t="str">
            <v>8409</v>
          </cell>
          <cell r="R191" t="str">
            <v>主事</v>
          </cell>
          <cell r="T191" t="str">
            <v>3年</v>
          </cell>
          <cell r="AF191">
            <v>280423</v>
          </cell>
          <cell r="AQ191" t="str">
            <v/>
          </cell>
          <cell r="AY191" t="str">
            <v xml:space="preserve">  </v>
          </cell>
          <cell r="BB191">
            <v>40269</v>
          </cell>
        </row>
        <row r="192">
          <cell r="B192">
            <v>188</v>
          </cell>
          <cell r="C192">
            <v>1</v>
          </cell>
          <cell r="D192" t="str">
            <v>0</v>
          </cell>
          <cell r="E192" t="str">
            <v>2-</v>
          </cell>
          <cell r="F192" t="str">
            <v>097</v>
          </cell>
          <cell r="G192" t="str">
            <v>教諭</v>
          </cell>
          <cell r="H192" t="str">
            <v>篠原　美由紀</v>
          </cell>
          <cell r="I192" t="str">
            <v>11/転居</v>
          </cell>
          <cell r="J192" t="str">
            <v>霧島市溝辺町麓</v>
          </cell>
          <cell r="K192" t="str">
            <v>1408-1</v>
          </cell>
          <cell r="L192" t="str">
            <v>鹿児島空港</v>
          </cell>
          <cell r="M192">
            <v>678228</v>
          </cell>
          <cell r="N192" t="str">
            <v>899-6404</v>
          </cell>
          <cell r="O192" t="str">
            <v>0995</v>
          </cell>
          <cell r="P192" t="str">
            <v>58</v>
          </cell>
          <cell r="Q192" t="str">
            <v>2134</v>
          </cell>
          <cell r="R192" t="str">
            <v>3-3</v>
          </cell>
          <cell r="T192" t="str">
            <v>3年</v>
          </cell>
          <cell r="Y192" t="str">
            <v>070678228</v>
          </cell>
          <cell r="Z192" t="str">
            <v>鹿児島銀行</v>
          </cell>
          <cell r="AA192" t="str">
            <v>国分西</v>
          </cell>
          <cell r="AB192" t="str">
            <v>433-803629</v>
          </cell>
          <cell r="AD192" t="str">
            <v>車30分13.5㎞=　10,200</v>
          </cell>
          <cell r="AE192" t="str">
            <v>借家/夫</v>
          </cell>
          <cell r="AF192">
            <v>470701</v>
          </cell>
          <cell r="AG192">
            <v>40909</v>
          </cell>
          <cell r="AH192">
            <v>381786</v>
          </cell>
          <cell r="AK192">
            <v>38808</v>
          </cell>
          <cell r="AN192" t="str">
            <v/>
          </cell>
          <cell r="AO192" t="str">
            <v/>
          </cell>
          <cell r="AP192" t="str">
            <v/>
          </cell>
          <cell r="AQ192" t="str">
            <v/>
          </cell>
          <cell r="AV192" t="str">
            <v>鹿児島銀行</v>
          </cell>
          <cell r="AW192" t="str">
            <v>九州労金</v>
          </cell>
          <cell r="AX192" t="str">
            <v>2990935</v>
          </cell>
          <cell r="AY192" t="str">
            <v>鹿児島銀行 国分西 433-803629</v>
          </cell>
          <cell r="BB192">
            <v>34060</v>
          </cell>
          <cell r="BC192">
            <v>374300</v>
          </cell>
          <cell r="BD192" t="str">
            <v>修一/大口中</v>
          </cell>
          <cell r="BE192" t="str">
            <v>篠原　修一</v>
          </cell>
        </row>
        <row r="193">
          <cell r="B193">
            <v>189</v>
          </cell>
          <cell r="C193">
            <v>1</v>
          </cell>
          <cell r="D193" t="str">
            <v>0</v>
          </cell>
          <cell r="E193" t="str">
            <v>2-</v>
          </cell>
          <cell r="F193" t="str">
            <v>118</v>
          </cell>
          <cell r="G193" t="str">
            <v>教諭</v>
          </cell>
          <cell r="H193" t="str">
            <v>西村　ゆかり</v>
          </cell>
          <cell r="I193" t="str">
            <v>住所表示変更</v>
          </cell>
          <cell r="J193" t="str">
            <v>霧島市国分広瀬</v>
          </cell>
          <cell r="K193" t="str">
            <v>325-2</v>
          </cell>
          <cell r="L193" t="str">
            <v>西広瀬</v>
          </cell>
          <cell r="M193">
            <v>642932</v>
          </cell>
          <cell r="N193" t="str">
            <v>899-4321</v>
          </cell>
          <cell r="O193" t="str">
            <v>0995</v>
          </cell>
          <cell r="P193" t="str">
            <v>45</v>
          </cell>
          <cell r="Q193" t="str">
            <v>4797</v>
          </cell>
          <cell r="R193" t="str">
            <v>4-1</v>
          </cell>
          <cell r="T193" t="str">
            <v>4年</v>
          </cell>
          <cell r="Y193" t="str">
            <v>070642932</v>
          </cell>
          <cell r="Z193" t="str">
            <v>鹿児島銀行</v>
          </cell>
          <cell r="AA193" t="str">
            <v>串木野</v>
          </cell>
          <cell r="AB193" t="str">
            <v>330-475512</v>
          </cell>
          <cell r="AD193" t="str">
            <v>車15分3.2㎞=　2,300</v>
          </cell>
          <cell r="AE193" t="str">
            <v>自宅/夫</v>
          </cell>
          <cell r="AF193">
            <v>410503</v>
          </cell>
          <cell r="AG193">
            <v>40909</v>
          </cell>
          <cell r="AH193">
            <v>401880</v>
          </cell>
          <cell r="AK193">
            <v>39539</v>
          </cell>
          <cell r="AN193" t="str">
            <v/>
          </cell>
          <cell r="AO193" t="str">
            <v/>
          </cell>
          <cell r="AP193" t="str">
            <v/>
          </cell>
          <cell r="AQ193" t="str">
            <v/>
          </cell>
          <cell r="AV193" t="str">
            <v>鹿児島銀行</v>
          </cell>
          <cell r="AW193" t="str">
            <v>串木野</v>
          </cell>
          <cell r="AX193" t="str">
            <v>475512</v>
          </cell>
          <cell r="AY193" t="str">
            <v>鹿児島銀行 串木野 330-475512</v>
          </cell>
          <cell r="BB193">
            <v>32599</v>
          </cell>
          <cell r="BC193">
            <v>394000</v>
          </cell>
          <cell r="BD193" t="str">
            <v>直人/県職員</v>
          </cell>
          <cell r="BE193" t="str">
            <v>西村　直人</v>
          </cell>
        </row>
        <row r="194">
          <cell r="B194">
            <v>190</v>
          </cell>
          <cell r="C194">
            <v>1</v>
          </cell>
          <cell r="D194" t="str">
            <v>0</v>
          </cell>
          <cell r="E194" t="str">
            <v>4-</v>
          </cell>
          <cell r="F194" t="str">
            <v>037</v>
          </cell>
          <cell r="G194" t="str">
            <v>校長</v>
          </cell>
          <cell r="H194" t="str">
            <v>安田　茂</v>
          </cell>
          <cell r="I194" t="str">
            <v>新築</v>
          </cell>
          <cell r="J194" t="str">
            <v>鹿児島市甲突町</v>
          </cell>
          <cell r="K194" t="str">
            <v>19-20ｴｲﾙﾏﾝｼｮﾝ城南通り1301</v>
          </cell>
          <cell r="L194" t="str">
            <v>浜之市</v>
          </cell>
          <cell r="M194">
            <v>539228</v>
          </cell>
          <cell r="O194" t="str">
            <v>099</v>
          </cell>
          <cell r="P194" t="str">
            <v>248</v>
          </cell>
          <cell r="Q194" t="str">
            <v>8944</v>
          </cell>
          <cell r="R194" t="str">
            <v>管理</v>
          </cell>
          <cell r="Y194" t="str">
            <v>070539228</v>
          </cell>
          <cell r="Z194" t="str">
            <v>鹿児島銀行</v>
          </cell>
          <cell r="AA194" t="str">
            <v>加治木</v>
          </cell>
          <cell r="AB194" t="str">
            <v>400-602144</v>
          </cell>
          <cell r="AC194" t="str">
            <v>配/子1</v>
          </cell>
          <cell r="AD194" t="str">
            <v>徒歩3分0.0㎞=　非該当</v>
          </cell>
          <cell r="AE194" t="str">
            <v>教職員住宅</v>
          </cell>
          <cell r="AF194">
            <v>290412</v>
          </cell>
          <cell r="AG194">
            <v>40909</v>
          </cell>
          <cell r="AH194">
            <v>456779</v>
          </cell>
          <cell r="AK194">
            <v>40269</v>
          </cell>
          <cell r="AN194" t="str">
            <v/>
          </cell>
          <cell r="AO194" t="str">
            <v/>
          </cell>
          <cell r="AP194" t="str">
            <v/>
          </cell>
          <cell r="AQ194" t="str">
            <v/>
          </cell>
          <cell r="AV194" t="str">
            <v>鹿児島銀行</v>
          </cell>
          <cell r="AW194" t="str">
            <v>安房</v>
          </cell>
          <cell r="AX194" t="str">
            <v>232999</v>
          </cell>
          <cell r="AY194" t="str">
            <v>鹿児島銀行 加治木 400-602144</v>
          </cell>
          <cell r="BB194">
            <v>30042</v>
          </cell>
          <cell r="BC194">
            <v>521857</v>
          </cell>
          <cell r="BD194" t="str">
            <v>都/無職</v>
          </cell>
          <cell r="BE194" t="str">
            <v>安田　都</v>
          </cell>
        </row>
        <row r="195">
          <cell r="B195">
            <v>191</v>
          </cell>
          <cell r="C195">
            <v>1</v>
          </cell>
          <cell r="D195" t="str">
            <v>0</v>
          </cell>
          <cell r="E195" t="str">
            <v>2-</v>
          </cell>
          <cell r="F195" t="str">
            <v>082</v>
          </cell>
          <cell r="G195" t="str">
            <v>教諭</v>
          </cell>
          <cell r="H195" t="str">
            <v>内村　美帆</v>
          </cell>
          <cell r="I195" t="str">
            <v>転居</v>
          </cell>
          <cell r="J195" t="str">
            <v>霧島市国分野口西</v>
          </cell>
          <cell r="K195" t="str">
            <v>30-25-7</v>
          </cell>
          <cell r="L195" t="str">
            <v>隼人</v>
          </cell>
          <cell r="M195">
            <v>708496</v>
          </cell>
          <cell r="N195" t="str">
            <v>899-4343</v>
          </cell>
          <cell r="O195" t="str">
            <v>09995</v>
          </cell>
          <cell r="P195" t="str">
            <v>73</v>
          </cell>
          <cell r="Q195" t="str">
            <v>6468</v>
          </cell>
          <cell r="R195" t="str">
            <v>児支援</v>
          </cell>
          <cell r="T195" t="str">
            <v>3年</v>
          </cell>
          <cell r="Y195" t="str">
            <v>070708496</v>
          </cell>
          <cell r="Z195" t="str">
            <v>鹿児島銀行</v>
          </cell>
          <cell r="AA195" t="str">
            <v>川内</v>
          </cell>
          <cell r="AB195" t="str">
            <v>300-2139784</v>
          </cell>
          <cell r="AD195" t="str">
            <v>車5分1.5㎞=　非該当</v>
          </cell>
          <cell r="AE195" t="str">
            <v>借家/45000･　22000</v>
          </cell>
          <cell r="AF195">
            <v>500115</v>
          </cell>
          <cell r="AG195">
            <v>40909</v>
          </cell>
          <cell r="AH195">
            <v>366080</v>
          </cell>
          <cell r="AK195">
            <v>41000</v>
          </cell>
          <cell r="AN195" t="str">
            <v/>
          </cell>
          <cell r="AO195" t="str">
            <v/>
          </cell>
          <cell r="AP195" t="str">
            <v/>
          </cell>
          <cell r="AQ195" t="str">
            <v/>
          </cell>
          <cell r="AV195" t="str">
            <v>鹿児島銀行</v>
          </cell>
          <cell r="AW195" t="str">
            <v>川内</v>
          </cell>
          <cell r="AX195" t="str">
            <v>2139784</v>
          </cell>
          <cell r="AY195" t="str">
            <v>鹿児島銀行 川内 300-2139784</v>
          </cell>
          <cell r="BB195">
            <v>35521</v>
          </cell>
          <cell r="BC195">
            <v>344600</v>
          </cell>
        </row>
        <row r="196">
          <cell r="B196">
            <v>192</v>
          </cell>
          <cell r="C196">
            <v>1</v>
          </cell>
          <cell r="D196" t="str">
            <v>0</v>
          </cell>
          <cell r="E196" t="str">
            <v>4-</v>
          </cell>
          <cell r="F196" t="str">
            <v>037</v>
          </cell>
          <cell r="G196" t="str">
            <v>校長</v>
          </cell>
          <cell r="H196" t="str">
            <v>安田　茂</v>
          </cell>
          <cell r="I196" t="str">
            <v>市　武小</v>
          </cell>
          <cell r="J196" t="str">
            <v>鹿児島市甲突町</v>
          </cell>
          <cell r="K196" t="str">
            <v>19-20ｴｲﾙﾏﾝｼｮﾝ城南通り1301</v>
          </cell>
          <cell r="L196" t="str">
            <v>浜之市</v>
          </cell>
          <cell r="M196">
            <v>539228</v>
          </cell>
          <cell r="N196" t="str">
            <v>899-5102</v>
          </cell>
          <cell r="O196" t="str">
            <v>0995</v>
          </cell>
          <cell r="P196" t="str">
            <v>43</v>
          </cell>
          <cell r="Q196" t="str">
            <v>2520</v>
          </cell>
          <cell r="R196" t="str">
            <v>管理</v>
          </cell>
          <cell r="Y196" t="str">
            <v>070539228</v>
          </cell>
          <cell r="Z196" t="str">
            <v>鹿児島銀行</v>
          </cell>
          <cell r="AA196" t="str">
            <v>加治木</v>
          </cell>
          <cell r="AB196" t="str">
            <v>400-602144</v>
          </cell>
          <cell r="AC196" t="str">
            <v>配/子1</v>
          </cell>
          <cell r="AD196" t="str">
            <v>徒歩3分0.0㎞=　非該当</v>
          </cell>
          <cell r="AE196" t="str">
            <v>教職員住宅</v>
          </cell>
          <cell r="AF196">
            <v>290412</v>
          </cell>
          <cell r="AG196">
            <v>40909</v>
          </cell>
          <cell r="AH196">
            <v>475811</v>
          </cell>
          <cell r="AK196">
            <v>40269</v>
          </cell>
          <cell r="AN196" t="str">
            <v/>
          </cell>
          <cell r="AO196" t="str">
            <v/>
          </cell>
          <cell r="AP196" t="str">
            <v/>
          </cell>
          <cell r="AQ196" t="str">
            <v/>
          </cell>
          <cell r="AV196" t="str">
            <v>鹿児島銀行</v>
          </cell>
          <cell r="AW196" t="str">
            <v>安房</v>
          </cell>
          <cell r="AX196" t="str">
            <v>232999</v>
          </cell>
          <cell r="AY196" t="str">
            <v>鹿児島銀行 加治木 400-602144</v>
          </cell>
          <cell r="BB196">
            <v>30042</v>
          </cell>
          <cell r="BC196">
            <v>521857</v>
          </cell>
          <cell r="BD196" t="str">
            <v>都/無職</v>
          </cell>
          <cell r="BE196" t="str">
            <v>安田　都</v>
          </cell>
          <cell r="BF196" t="str">
            <v>ﾔｽﾀﾞ　ﾐﾔｺ</v>
          </cell>
        </row>
        <row r="197">
          <cell r="B197">
            <v>193</v>
          </cell>
          <cell r="C197">
            <v>1</v>
          </cell>
          <cell r="D197" t="str">
            <v>0</v>
          </cell>
          <cell r="E197" t="str">
            <v>2-</v>
          </cell>
          <cell r="F197" t="str">
            <v>137</v>
          </cell>
          <cell r="G197" t="str">
            <v>教諭</v>
          </cell>
          <cell r="H197" t="str">
            <v>濵田　智子</v>
          </cell>
          <cell r="I197" t="str">
            <v>姶　横川小</v>
          </cell>
          <cell r="J197" t="str">
            <v>霧島市国分姫城</v>
          </cell>
          <cell r="K197" t="str">
            <v>2947-1</v>
          </cell>
          <cell r="L197" t="str">
            <v>重久</v>
          </cell>
          <cell r="M197">
            <v>573566</v>
          </cell>
          <cell r="N197" t="str">
            <v>899-5111</v>
          </cell>
          <cell r="O197" t="str">
            <v>0995</v>
          </cell>
          <cell r="P197" t="str">
            <v>46</v>
          </cell>
          <cell r="Q197" t="str">
            <v>4298</v>
          </cell>
          <cell r="R197" t="str">
            <v>特支(ひ)</v>
          </cell>
          <cell r="T197" t="str">
            <v>2年</v>
          </cell>
          <cell r="Y197" t="str">
            <v>070573566</v>
          </cell>
          <cell r="Z197" t="str">
            <v>鹿児島銀行</v>
          </cell>
          <cell r="AA197" t="str">
            <v>姶良</v>
          </cell>
          <cell r="AB197" t="str">
            <v>401-545868</v>
          </cell>
          <cell r="AD197" t="str">
            <v>車15分5.8㎞=　6,700</v>
          </cell>
          <cell r="AE197" t="str">
            <v>借家/60000･　27000</v>
          </cell>
          <cell r="AF197">
            <v>361208</v>
          </cell>
          <cell r="AG197">
            <v>40909</v>
          </cell>
          <cell r="AH197">
            <v>426092</v>
          </cell>
          <cell r="AK197">
            <v>38443</v>
          </cell>
          <cell r="AN197" t="str">
            <v/>
          </cell>
          <cell r="AO197" t="str">
            <v/>
          </cell>
          <cell r="AP197" t="str">
            <v/>
          </cell>
          <cell r="AQ197" t="str">
            <v/>
          </cell>
          <cell r="AV197" t="str">
            <v>鹿児島銀行</v>
          </cell>
          <cell r="AW197" t="str">
            <v>姶良</v>
          </cell>
          <cell r="AX197" t="str">
            <v>545868</v>
          </cell>
          <cell r="AY197" t="str">
            <v>鹿児島銀行 姶良 401-545868</v>
          </cell>
          <cell r="BB197">
            <v>30407</v>
          </cell>
          <cell r="BC197">
            <v>409704</v>
          </cell>
        </row>
        <row r="198">
          <cell r="B198">
            <v>194</v>
          </cell>
          <cell r="C198">
            <v>1</v>
          </cell>
          <cell r="D198" t="str">
            <v>0</v>
          </cell>
          <cell r="E198" t="str">
            <v>2-</v>
          </cell>
          <cell r="F198" t="str">
            <v>125</v>
          </cell>
          <cell r="G198" t="str">
            <v>教諭</v>
          </cell>
          <cell r="H198" t="str">
            <v>良井　秀明</v>
          </cell>
          <cell r="I198" t="str">
            <v>市　福平小</v>
          </cell>
          <cell r="J198" t="str">
            <v>鹿児島市草牟田2丁目</v>
          </cell>
          <cell r="K198" t="str">
            <v>40-24</v>
          </cell>
          <cell r="L198" t="str">
            <v>伊敷</v>
          </cell>
          <cell r="M198">
            <v>641421</v>
          </cell>
          <cell r="N198" t="str">
            <v>890-0014</v>
          </cell>
          <cell r="O198" t="str">
            <v>099</v>
          </cell>
          <cell r="P198" t="str">
            <v>801</v>
          </cell>
          <cell r="Q198" t="str">
            <v>3064</v>
          </cell>
          <cell r="R198" t="str">
            <v>5-1</v>
          </cell>
          <cell r="S198" t="str">
            <v>生徒</v>
          </cell>
          <cell r="T198" t="str">
            <v>5年</v>
          </cell>
          <cell r="Y198" t="str">
            <v>070641421</v>
          </cell>
          <cell r="Z198" t="str">
            <v>鹿児島銀行</v>
          </cell>
          <cell r="AA198" t="str">
            <v>坂之上</v>
          </cell>
          <cell r="AB198" t="str">
            <v>190-339215</v>
          </cell>
          <cell r="AC198" t="str">
            <v>子2</v>
          </cell>
          <cell r="AD198" t="str">
            <v>車60分32.2㎞=　23,100</v>
          </cell>
          <cell r="AE198" t="str">
            <v>自宅/　2000</v>
          </cell>
          <cell r="AF198">
            <v>420327</v>
          </cell>
          <cell r="AG198">
            <v>40909</v>
          </cell>
          <cell r="AH198">
            <v>415376</v>
          </cell>
          <cell r="AK198">
            <v>38808</v>
          </cell>
          <cell r="AN198" t="str">
            <v/>
          </cell>
          <cell r="AO198" t="str">
            <v/>
          </cell>
          <cell r="AP198" t="str">
            <v/>
          </cell>
          <cell r="AQ198" t="str">
            <v/>
          </cell>
          <cell r="AV198" t="str">
            <v>鹿児島銀行</v>
          </cell>
          <cell r="AW198" t="str">
            <v>坂之上</v>
          </cell>
          <cell r="AX198" t="str">
            <v>339215</v>
          </cell>
          <cell r="AY198" t="str">
            <v>鹿児島銀行 坂之上 190-339215</v>
          </cell>
          <cell r="BB198">
            <v>32599</v>
          </cell>
          <cell r="BC198">
            <v>396300</v>
          </cell>
          <cell r="BD198" t="str">
            <v>真智子/教諭</v>
          </cell>
          <cell r="BE198" t="str">
            <v>良井　真智子</v>
          </cell>
          <cell r="BF198" t="str">
            <v>ﾖｼｲ　ﾏﾁｺ</v>
          </cell>
        </row>
        <row r="199">
          <cell r="B199">
            <v>195</v>
          </cell>
          <cell r="C199">
            <v>1</v>
          </cell>
          <cell r="D199" t="str">
            <v>0</v>
          </cell>
          <cell r="E199" t="str">
            <v>2-</v>
          </cell>
          <cell r="F199" t="str">
            <v>135</v>
          </cell>
          <cell r="G199" t="str">
            <v>教諭</v>
          </cell>
          <cell r="H199" t="str">
            <v>安田　泰代</v>
          </cell>
          <cell r="I199" t="str">
            <v>姶　蒲生小</v>
          </cell>
          <cell r="J199" t="str">
            <v>鹿児島市吉野町</v>
          </cell>
          <cell r="K199" t="str">
            <v>3216-183</v>
          </cell>
          <cell r="L199" t="str">
            <v>吉野</v>
          </cell>
          <cell r="M199">
            <v>603180</v>
          </cell>
          <cell r="N199" t="str">
            <v>892-0871</v>
          </cell>
          <cell r="O199" t="str">
            <v>099</v>
          </cell>
          <cell r="P199" t="str">
            <v>244</v>
          </cell>
          <cell r="Q199" t="str">
            <v>1608</v>
          </cell>
          <cell r="R199" t="str">
            <v>5-3</v>
          </cell>
          <cell r="S199" t="str">
            <v>5年主任</v>
          </cell>
          <cell r="T199" t="str">
            <v>5年</v>
          </cell>
          <cell r="Y199" t="str">
            <v>070603180</v>
          </cell>
          <cell r="Z199" t="str">
            <v>鹿児島銀行</v>
          </cell>
          <cell r="AA199" t="str">
            <v>吉野</v>
          </cell>
          <cell r="AB199" t="str">
            <v>060-673269</v>
          </cell>
          <cell r="AD199" t="str">
            <v>車30.5㎞=　23,100</v>
          </cell>
          <cell r="AE199" t="str">
            <v>自宅/夫</v>
          </cell>
          <cell r="AF199">
            <v>380215</v>
          </cell>
          <cell r="AG199">
            <v>40909</v>
          </cell>
          <cell r="AH199">
            <v>422032</v>
          </cell>
          <cell r="AK199">
            <v>39173</v>
          </cell>
          <cell r="AN199" t="str">
            <v/>
          </cell>
          <cell r="AO199" t="str">
            <v/>
          </cell>
          <cell r="AP199" t="str">
            <v/>
          </cell>
          <cell r="AQ199" t="str">
            <v/>
          </cell>
          <cell r="AV199" t="str">
            <v>鹿児島銀行</v>
          </cell>
          <cell r="AW199" t="str">
            <v>吉野</v>
          </cell>
          <cell r="AX199" t="str">
            <v>673269</v>
          </cell>
          <cell r="AY199" t="str">
            <v>鹿児島銀行 吉野 060-673269</v>
          </cell>
          <cell r="BB199">
            <v>31138</v>
          </cell>
          <cell r="BC199">
            <v>404946</v>
          </cell>
          <cell r="BD199" t="str">
            <v>三郎/教諭</v>
          </cell>
          <cell r="BE199" t="str">
            <v>安田　三郎</v>
          </cell>
          <cell r="BF199" t="str">
            <v>ﾔｽﾀﾞ　ｻﾌﾞﾛｳ</v>
          </cell>
        </row>
        <row r="200">
          <cell r="B200">
            <v>196</v>
          </cell>
          <cell r="C200">
            <v>1</v>
          </cell>
          <cell r="D200" t="str">
            <v>0</v>
          </cell>
          <cell r="E200" t="str">
            <v>2-</v>
          </cell>
          <cell r="F200" t="str">
            <v>058</v>
          </cell>
          <cell r="G200" t="str">
            <v>教諭</v>
          </cell>
          <cell r="H200" t="str">
            <v>樗木　加奈子</v>
          </cell>
          <cell r="I200" t="str">
            <v>市　吉田小</v>
          </cell>
          <cell r="J200" t="str">
            <v>霧島市隼人町見次</v>
          </cell>
          <cell r="K200" t="str">
            <v>203-13</v>
          </cell>
          <cell r="L200" t="str">
            <v>隼人</v>
          </cell>
          <cell r="M200">
            <v>736015</v>
          </cell>
          <cell r="N200" t="str">
            <v>899-5117</v>
          </cell>
          <cell r="O200" t="str">
            <v>090</v>
          </cell>
          <cell r="P200" t="str">
            <v>2582</v>
          </cell>
          <cell r="Q200" t="str">
            <v>1011</v>
          </cell>
          <cell r="R200" t="str">
            <v>1-3</v>
          </cell>
          <cell r="T200" t="str">
            <v>1年</v>
          </cell>
          <cell r="Y200" t="str">
            <v>070736015</v>
          </cell>
          <cell r="Z200" t="str">
            <v>鹿児島銀行</v>
          </cell>
          <cell r="AA200" t="str">
            <v>武岡団地</v>
          </cell>
          <cell r="AB200" t="str">
            <v>170-307660</v>
          </cell>
          <cell r="AD200" t="str">
            <v>車10分2.9㎞=　2,300</v>
          </cell>
          <cell r="AE200" t="str">
            <v>借家/43500･　21200</v>
          </cell>
          <cell r="AF200">
            <v>540527</v>
          </cell>
          <cell r="AG200">
            <v>40909</v>
          </cell>
          <cell r="AH200">
            <v>310648</v>
          </cell>
          <cell r="AK200">
            <v>38808</v>
          </cell>
          <cell r="AN200" t="str">
            <v/>
          </cell>
          <cell r="AO200" t="str">
            <v/>
          </cell>
          <cell r="AP200" t="str">
            <v/>
          </cell>
          <cell r="AQ200" t="str">
            <v/>
          </cell>
          <cell r="AV200" t="str">
            <v>鹿児島銀行</v>
          </cell>
          <cell r="AW200" t="str">
            <v>武岡団地</v>
          </cell>
          <cell r="AX200" t="str">
            <v>170-307660</v>
          </cell>
          <cell r="AY200" t="str">
            <v>鹿児島銀行 武岡団地 170-307660</v>
          </cell>
          <cell r="BB200">
            <v>37347</v>
          </cell>
          <cell r="BC200">
            <v>288700</v>
          </cell>
        </row>
        <row r="201">
          <cell r="B201">
            <v>197</v>
          </cell>
          <cell r="C201">
            <v>1</v>
          </cell>
          <cell r="D201" t="str">
            <v>0</v>
          </cell>
          <cell r="E201" t="str">
            <v>2-</v>
          </cell>
          <cell r="F201" t="str">
            <v>030</v>
          </cell>
          <cell r="G201" t="str">
            <v>教諭</v>
          </cell>
          <cell r="H201" t="str">
            <v>新井　麻里</v>
          </cell>
          <cell r="I201" t="str">
            <v>薩　平尾小</v>
          </cell>
          <cell r="J201" t="str">
            <v>阿久根市脇本</v>
          </cell>
          <cell r="K201" t="str">
            <v>8925-1　コーポレビュー隈元Ａ－２０４</v>
          </cell>
          <cell r="L201" t="str">
            <v>隼人</v>
          </cell>
          <cell r="M201">
            <v>759899</v>
          </cell>
          <cell r="N201" t="str">
            <v>899-1131</v>
          </cell>
          <cell r="O201" t="str">
            <v>080</v>
          </cell>
          <cell r="P201">
            <v>5017</v>
          </cell>
          <cell r="Q201">
            <v>2602</v>
          </cell>
          <cell r="R201" t="str">
            <v>4-2</v>
          </cell>
          <cell r="T201" t="str">
            <v>4年</v>
          </cell>
          <cell r="Y201" t="str">
            <v>070759899</v>
          </cell>
          <cell r="Z201" t="str">
            <v>鹿児島銀行</v>
          </cell>
          <cell r="AA201" t="str">
            <v>きしゃば</v>
          </cell>
          <cell r="AB201" t="str">
            <v>111-871029</v>
          </cell>
          <cell r="AD201" t="str">
            <v>徒歩5分非該当</v>
          </cell>
          <cell r="AE201" t="str">
            <v>借家/57000･　27000</v>
          </cell>
          <cell r="AF201">
            <v>610315</v>
          </cell>
          <cell r="AG201">
            <v>40909</v>
          </cell>
          <cell r="AH201">
            <v>233584</v>
          </cell>
          <cell r="AK201">
            <v>39904</v>
          </cell>
          <cell r="AQ201" t="str">
            <v/>
          </cell>
          <cell r="AV201" t="str">
            <v>鹿児島銀行</v>
          </cell>
          <cell r="AW201" t="str">
            <v>きしゃば</v>
          </cell>
          <cell r="AX201" t="str">
            <v>871029</v>
          </cell>
          <cell r="AY201" t="str">
            <v>鹿児島銀行 きしゃば 111-871029</v>
          </cell>
          <cell r="BB201">
            <v>39904</v>
          </cell>
          <cell r="BC201">
            <v>216000</v>
          </cell>
        </row>
        <row r="202">
          <cell r="B202">
            <v>198</v>
          </cell>
          <cell r="C202">
            <v>1</v>
          </cell>
          <cell r="D202" t="str">
            <v>0</v>
          </cell>
          <cell r="E202" t="str">
            <v>2-</v>
          </cell>
          <cell r="F202" t="str">
            <v>025</v>
          </cell>
          <cell r="G202" t="str">
            <v>教諭</v>
          </cell>
          <cell r="H202" t="str">
            <v>安田　綾香</v>
          </cell>
          <cell r="I202" t="str">
            <v>継続</v>
          </cell>
          <cell r="J202" t="str">
            <v>霧島市国分新町</v>
          </cell>
          <cell r="K202" t="str">
            <v>693</v>
          </cell>
          <cell r="L202" t="str">
            <v>重久</v>
          </cell>
          <cell r="M202">
            <v>845582</v>
          </cell>
          <cell r="N202" t="str">
            <v>899-4351</v>
          </cell>
          <cell r="O202" t="str">
            <v>0995</v>
          </cell>
          <cell r="P202" t="str">
            <v>47</v>
          </cell>
          <cell r="Q202" t="str">
            <v>0209</v>
          </cell>
          <cell r="R202" t="str">
            <v>4-3</v>
          </cell>
          <cell r="T202" t="str">
            <v>4年</v>
          </cell>
          <cell r="U202">
            <v>41005</v>
          </cell>
          <cell r="V202">
            <v>41362</v>
          </cell>
          <cell r="W202" t="str">
            <v>姶良小学校</v>
          </cell>
          <cell r="Y202" t="str">
            <v>070845582</v>
          </cell>
          <cell r="Z202" t="str">
            <v>鹿児島銀行</v>
          </cell>
          <cell r="AA202" t="str">
            <v>紫原</v>
          </cell>
          <cell r="AB202" t="str">
            <v>122-573386</v>
          </cell>
          <cell r="AD202" t="str">
            <v>車20分6.7㎞=　6,700</v>
          </cell>
          <cell r="AE202" t="str">
            <v>借家/夫</v>
          </cell>
          <cell r="AF202">
            <v>610304</v>
          </cell>
          <cell r="AG202">
            <v>41005</v>
          </cell>
          <cell r="AH202">
            <v>222560</v>
          </cell>
          <cell r="AK202">
            <v>41005</v>
          </cell>
          <cell r="AQ202" t="str">
            <v/>
          </cell>
          <cell r="AV202" t="str">
            <v>鹿児島銀行</v>
          </cell>
          <cell r="AW202" t="str">
            <v>紫原</v>
          </cell>
          <cell r="AX202" t="str">
            <v>573386</v>
          </cell>
          <cell r="AY202" t="str">
            <v>鹿児島銀行 紫原 122-573386</v>
          </cell>
          <cell r="BB202">
            <v>41005</v>
          </cell>
          <cell r="BC202">
            <v>214000</v>
          </cell>
        </row>
        <row r="203">
          <cell r="B203">
            <v>199</v>
          </cell>
          <cell r="C203">
            <v>1</v>
          </cell>
          <cell r="D203" t="str">
            <v>0</v>
          </cell>
          <cell r="E203" t="str">
            <v>1-</v>
          </cell>
          <cell r="F203" t="str">
            <v>033</v>
          </cell>
          <cell r="G203" t="str">
            <v>講師</v>
          </cell>
          <cell r="H203" t="str">
            <v>河野　志保</v>
          </cell>
          <cell r="I203" t="str">
            <v>継続</v>
          </cell>
          <cell r="J203" t="str">
            <v>姶良市加治木町港町</v>
          </cell>
          <cell r="K203" t="str">
            <v>131-36</v>
          </cell>
          <cell r="L203" t="str">
            <v>加治木</v>
          </cell>
          <cell r="M203">
            <v>894338</v>
          </cell>
          <cell r="N203" t="str">
            <v>899-5221</v>
          </cell>
          <cell r="O203" t="str">
            <v>0995</v>
          </cell>
          <cell r="P203" t="str">
            <v>63</v>
          </cell>
          <cell r="Q203" t="str">
            <v>5579</v>
          </cell>
          <cell r="R203" t="str">
            <v>音専</v>
          </cell>
          <cell r="T203" t="str">
            <v>6年</v>
          </cell>
          <cell r="U203">
            <v>40634</v>
          </cell>
          <cell r="V203">
            <v>41362</v>
          </cell>
          <cell r="W203" t="str">
            <v>大田小学校</v>
          </cell>
          <cell r="Y203" t="str">
            <v>070894338</v>
          </cell>
          <cell r="Z203" t="str">
            <v>鹿児島銀行</v>
          </cell>
          <cell r="AA203" t="str">
            <v>加治木</v>
          </cell>
          <cell r="AB203" t="str">
            <v>400-636284</v>
          </cell>
          <cell r="AD203" t="str">
            <v>車20分8.2㎞=　6,700</v>
          </cell>
          <cell r="AE203" t="str">
            <v>借家/夫</v>
          </cell>
          <cell r="AF203">
            <v>520822</v>
          </cell>
          <cell r="AG203">
            <v>41000</v>
          </cell>
          <cell r="AH203">
            <v>217360</v>
          </cell>
          <cell r="AK203">
            <v>41000</v>
          </cell>
          <cell r="AQ203" t="str">
            <v/>
          </cell>
          <cell r="AV203" t="str">
            <v>鹿児島銀行</v>
          </cell>
          <cell r="AW203" t="str">
            <v>加治木</v>
          </cell>
          <cell r="AX203" t="str">
            <v>636284</v>
          </cell>
          <cell r="AY203" t="str">
            <v>鹿児島銀行 加治木 400-636284</v>
          </cell>
          <cell r="BB203">
            <v>41000</v>
          </cell>
          <cell r="BC203">
            <v>209000</v>
          </cell>
        </row>
        <row r="204">
          <cell r="B204">
            <v>200</v>
          </cell>
          <cell r="C204">
            <v>1</v>
          </cell>
          <cell r="D204" t="str">
            <v>0</v>
          </cell>
          <cell r="E204" t="str">
            <v>2-</v>
          </cell>
          <cell r="F204" t="str">
            <v>120</v>
          </cell>
          <cell r="G204" t="str">
            <v>教諭</v>
          </cell>
          <cell r="H204" t="str">
            <v>中吉　千尋</v>
          </cell>
          <cell r="I204" t="str">
            <v>市　清水小学校</v>
          </cell>
          <cell r="J204" t="str">
            <v>霧島市隼人町見次</v>
          </cell>
          <cell r="K204" t="str">
            <v>1148-8</v>
          </cell>
          <cell r="L204" t="str">
            <v>隼人</v>
          </cell>
          <cell r="M204">
            <v>645389</v>
          </cell>
          <cell r="N204" t="str">
            <v>899-5117</v>
          </cell>
          <cell r="O204" t="str">
            <v>0995</v>
          </cell>
          <cell r="P204" t="str">
            <v>42</v>
          </cell>
          <cell r="Q204" t="str">
            <v>8985</v>
          </cell>
          <cell r="R204" t="str">
            <v>1-2</v>
          </cell>
          <cell r="S204" t="str">
            <v>1年主任</v>
          </cell>
          <cell r="T204" t="str">
            <v>1年</v>
          </cell>
          <cell r="Y204" t="str">
            <v>070645389</v>
          </cell>
          <cell r="Z204" t="str">
            <v>鹿児島銀行</v>
          </cell>
          <cell r="AA204" t="str">
            <v>隼人南</v>
          </cell>
          <cell r="AB204" t="str">
            <v>442-109184</v>
          </cell>
          <cell r="AD204" t="str">
            <v>車5分非該当</v>
          </cell>
          <cell r="AE204" t="str">
            <v>自宅/夫</v>
          </cell>
          <cell r="AF204">
            <v>420816</v>
          </cell>
          <cell r="AG204">
            <v>41275</v>
          </cell>
          <cell r="AH204">
            <v>387688</v>
          </cell>
          <cell r="AI204">
            <v>371864</v>
          </cell>
          <cell r="AJ204">
            <v>15824</v>
          </cell>
          <cell r="AK204">
            <v>39173</v>
          </cell>
          <cell r="AN204" t="str">
            <v/>
          </cell>
          <cell r="AO204" t="str">
            <v/>
          </cell>
          <cell r="AP204" t="str">
            <v/>
          </cell>
          <cell r="AQ204" t="str">
            <v/>
          </cell>
          <cell r="AV204" t="str">
            <v>鹿児島銀行</v>
          </cell>
          <cell r="AW204" t="str">
            <v>隼人南</v>
          </cell>
          <cell r="AX204" t="str">
            <v>109184</v>
          </cell>
          <cell r="AY204" t="str">
            <v>鹿児島銀行 隼人南 442-109184</v>
          </cell>
          <cell r="BB204">
            <v>32599</v>
          </cell>
          <cell r="BC204">
            <v>395600</v>
          </cell>
          <cell r="BD204" t="str">
            <v>幸一郎/原良小教諭</v>
          </cell>
          <cell r="BE204" t="str">
            <v>中吉　孝一郎</v>
          </cell>
          <cell r="BF204" t="str">
            <v>ﾅｶﾖｼ　ｺｳｲﾁﾛｳ</v>
          </cell>
        </row>
        <row r="205">
          <cell r="B205">
            <v>201</v>
          </cell>
          <cell r="C205">
            <v>1</v>
          </cell>
          <cell r="D205" t="str">
            <v>0</v>
          </cell>
          <cell r="E205" t="str">
            <v>2-</v>
          </cell>
          <cell r="F205" t="str">
            <v>105</v>
          </cell>
          <cell r="G205" t="str">
            <v>教諭</v>
          </cell>
          <cell r="H205" t="str">
            <v>篠原　美由紀</v>
          </cell>
          <cell r="I205" t="str">
            <v>大　与名間分校</v>
          </cell>
          <cell r="J205" t="str">
            <v>霧島市溝辺町麓</v>
          </cell>
          <cell r="K205" t="str">
            <v>2302-13</v>
          </cell>
          <cell r="L205" t="str">
            <v>鹿児島空港</v>
          </cell>
          <cell r="M205">
            <v>678228</v>
          </cell>
          <cell r="N205" t="str">
            <v>899-6404</v>
          </cell>
          <cell r="O205" t="str">
            <v>0995</v>
          </cell>
          <cell r="P205" t="str">
            <v>58</v>
          </cell>
          <cell r="Q205" t="str">
            <v>2134</v>
          </cell>
          <cell r="R205" t="str">
            <v>2-3</v>
          </cell>
          <cell r="T205" t="str">
            <v>2年</v>
          </cell>
          <cell r="Y205" t="str">
            <v>070678228</v>
          </cell>
          <cell r="Z205" t="str">
            <v>鹿児島銀行</v>
          </cell>
          <cell r="AA205" t="str">
            <v>国分西</v>
          </cell>
          <cell r="AB205" t="str">
            <v>433-803629</v>
          </cell>
          <cell r="AD205" t="str">
            <v>車30分14.8㎞=　10,200</v>
          </cell>
          <cell r="AE205" t="str">
            <v>自宅/夫</v>
          </cell>
          <cell r="AF205">
            <v>470701</v>
          </cell>
          <cell r="AG205">
            <v>41275</v>
          </cell>
          <cell r="AH205">
            <v>374654</v>
          </cell>
          <cell r="AI205">
            <v>359362</v>
          </cell>
          <cell r="AJ205">
            <v>15292</v>
          </cell>
          <cell r="AK205">
            <v>38808</v>
          </cell>
          <cell r="AN205" t="str">
            <v/>
          </cell>
          <cell r="AO205" t="str">
            <v/>
          </cell>
          <cell r="AP205" t="str">
            <v/>
          </cell>
          <cell r="AQ205" t="str">
            <v/>
          </cell>
          <cell r="AV205" t="str">
            <v>鹿児島銀行</v>
          </cell>
          <cell r="AW205" t="str">
            <v>九州労金</v>
          </cell>
          <cell r="AX205" t="str">
            <v>2990935</v>
          </cell>
          <cell r="AY205" t="str">
            <v>鹿児島銀行 国分西 433-803629</v>
          </cell>
          <cell r="BB205">
            <v>34060</v>
          </cell>
          <cell r="BC205">
            <v>382300</v>
          </cell>
          <cell r="BD205" t="str">
            <v>修一/大口中(事務)</v>
          </cell>
          <cell r="BE205" t="str">
            <v>篠原　修一</v>
          </cell>
          <cell r="BF205" t="str">
            <v>ｼﾉﾊﾗ　ｼｭｳｲﾁ</v>
          </cell>
        </row>
        <row r="206">
          <cell r="B206">
            <v>202</v>
          </cell>
          <cell r="C206">
            <v>1</v>
          </cell>
          <cell r="D206" t="str">
            <v>0</v>
          </cell>
          <cell r="E206" t="str">
            <v>2-</v>
          </cell>
          <cell r="F206" t="str">
            <v>086</v>
          </cell>
          <cell r="G206" t="str">
            <v>教諭</v>
          </cell>
          <cell r="H206" t="str">
            <v>北野　哲朗</v>
          </cell>
          <cell r="I206" t="str">
            <v>北　阿久根小学校</v>
          </cell>
          <cell r="J206" t="str">
            <v>鹿児島市中山町</v>
          </cell>
          <cell r="K206" t="str">
            <v>1693-21</v>
          </cell>
          <cell r="L206" t="str">
            <v>谷山</v>
          </cell>
          <cell r="M206">
            <v>735230</v>
          </cell>
          <cell r="N206" t="str">
            <v>891-0105</v>
          </cell>
          <cell r="O206" t="str">
            <v>099</v>
          </cell>
          <cell r="P206" t="str">
            <v>266</v>
          </cell>
          <cell r="Q206" t="str">
            <v>5402</v>
          </cell>
          <cell r="R206" t="str">
            <v>6-1</v>
          </cell>
          <cell r="T206" t="str">
            <v>6年</v>
          </cell>
          <cell r="Y206" t="str">
            <v>070735230</v>
          </cell>
          <cell r="Z206" t="str">
            <v>鹿児島銀行</v>
          </cell>
          <cell r="AA206" t="str">
            <v>上町</v>
          </cell>
          <cell r="AB206" t="str">
            <v>030-413830</v>
          </cell>
          <cell r="AC206" t="str">
            <v>子1</v>
          </cell>
          <cell r="AD206" t="str">
            <v>車50分42.0㎞=　28,800</v>
          </cell>
          <cell r="AE206" t="str">
            <v>親所有住居</v>
          </cell>
          <cell r="AF206">
            <v>450601</v>
          </cell>
          <cell r="AG206">
            <v>41275</v>
          </cell>
          <cell r="AH206">
            <v>351624</v>
          </cell>
          <cell r="AI206">
            <v>337272</v>
          </cell>
          <cell r="AJ206">
            <v>14352</v>
          </cell>
          <cell r="AK206">
            <v>39173</v>
          </cell>
          <cell r="AN206" t="str">
            <v/>
          </cell>
          <cell r="AO206" t="str">
            <v/>
          </cell>
          <cell r="AP206" t="str">
            <v/>
          </cell>
          <cell r="AQ206" t="str">
            <v/>
          </cell>
          <cell r="AS206" t="str">
            <v>妻由美子:H25/04/01職務復帰</v>
          </cell>
          <cell r="AV206" t="str">
            <v>鹿児島相互信用金庫</v>
          </cell>
          <cell r="AW206" t="str">
            <v>上町</v>
          </cell>
          <cell r="AX206" t="str">
            <v>1078672</v>
          </cell>
          <cell r="AY206" t="str">
            <v>鹿児島銀行 上町 030-413830</v>
          </cell>
          <cell r="BB206">
            <v>37347</v>
          </cell>
          <cell r="BC206">
            <v>358800</v>
          </cell>
          <cell r="BD206" t="str">
            <v>由美子/武岡中教諭</v>
          </cell>
          <cell r="BE206" t="str">
            <v>北野　由美子</v>
          </cell>
          <cell r="BF206" t="str">
            <v>ｷﾀﾉ　ﾕﾐｺ</v>
          </cell>
        </row>
        <row r="207">
          <cell r="B207">
            <v>203</v>
          </cell>
          <cell r="C207" t="str">
            <v>0</v>
          </cell>
          <cell r="D207">
            <v>1</v>
          </cell>
          <cell r="E207" t="str">
            <v>5-</v>
          </cell>
          <cell r="F207" t="str">
            <v>085</v>
          </cell>
          <cell r="G207" t="str">
            <v>事務主幹</v>
          </cell>
          <cell r="H207" t="str">
            <v>齋藤　勝範</v>
          </cell>
          <cell r="I207" t="str">
            <v>姶伊　溝辺中学校</v>
          </cell>
          <cell r="J207" t="str">
            <v>姶良市西姶良4丁目</v>
          </cell>
          <cell r="K207" t="str">
            <v>5-1</v>
          </cell>
          <cell r="L207" t="str">
            <v>姶良ｲﾝﾀｰ入口</v>
          </cell>
          <cell r="M207">
            <v>623954</v>
          </cell>
          <cell r="N207" t="str">
            <v>899-5656</v>
          </cell>
          <cell r="O207" t="str">
            <v>0995</v>
          </cell>
          <cell r="P207" t="str">
            <v>65</v>
          </cell>
          <cell r="Q207" t="str">
            <v>0510</v>
          </cell>
          <cell r="R207" t="str">
            <v>事務</v>
          </cell>
          <cell r="T207" t="str">
            <v>3年</v>
          </cell>
          <cell r="Y207" t="str">
            <v>070623954</v>
          </cell>
          <cell r="Z207" t="str">
            <v>鹿児島銀行</v>
          </cell>
          <cell r="AA207" t="str">
            <v>姶良</v>
          </cell>
          <cell r="AB207" t="str">
            <v>401-580029</v>
          </cell>
          <cell r="AC207" t="str">
            <v>配</v>
          </cell>
          <cell r="AD207" t="str">
            <v>車25分15.4㎞=　13,700</v>
          </cell>
          <cell r="AE207" t="str">
            <v>自宅/　1000</v>
          </cell>
          <cell r="AF207">
            <v>330830</v>
          </cell>
          <cell r="AG207">
            <v>41365</v>
          </cell>
          <cell r="AH207">
            <v>376564</v>
          </cell>
          <cell r="AI207">
            <v>376564</v>
          </cell>
          <cell r="AK207">
            <v>39539</v>
          </cell>
          <cell r="AN207" t="str">
            <v/>
          </cell>
          <cell r="AO207" t="str">
            <v/>
          </cell>
          <cell r="AP207" t="str">
            <v/>
          </cell>
          <cell r="AQ207" t="str">
            <v/>
          </cell>
          <cell r="AV207" t="str">
            <v>鹿児島銀行</v>
          </cell>
          <cell r="AW207" t="str">
            <v>東郷代理店</v>
          </cell>
          <cell r="AX207" t="str">
            <v>718176</v>
          </cell>
          <cell r="AY207" t="str">
            <v>郵便局</v>
          </cell>
          <cell r="AZ207" t="str">
            <v>１７８００</v>
          </cell>
          <cell r="BB207">
            <v>31868</v>
          </cell>
          <cell r="BC207">
            <v>400600</v>
          </cell>
          <cell r="BD207" t="str">
            <v>眞由美/無職</v>
          </cell>
          <cell r="BE207" t="str">
            <v>齋藤　眞由美</v>
          </cell>
          <cell r="BF207" t="str">
            <v>ｻｲﾄｳ　ﾏﾕﾐ</v>
          </cell>
        </row>
        <row r="208">
          <cell r="B208">
            <v>204</v>
          </cell>
          <cell r="C208">
            <v>1</v>
          </cell>
          <cell r="D208" t="str">
            <v>0</v>
          </cell>
          <cell r="E208" t="str">
            <v>2-</v>
          </cell>
          <cell r="F208" t="str">
            <v>138</v>
          </cell>
          <cell r="G208" t="str">
            <v>教諭</v>
          </cell>
          <cell r="H208" t="str">
            <v>鹿屋　泰子</v>
          </cell>
          <cell r="I208" t="str">
            <v>退職</v>
          </cell>
          <cell r="J208" t="str">
            <v>姶良市脇元</v>
          </cell>
          <cell r="K208" t="str">
            <v>1766-3</v>
          </cell>
          <cell r="L208" t="str">
            <v>重富</v>
          </cell>
          <cell r="M208">
            <v>586951</v>
          </cell>
          <cell r="N208" t="str">
            <v>899-5651</v>
          </cell>
          <cell r="O208" t="str">
            <v>0995</v>
          </cell>
          <cell r="P208" t="str">
            <v>65</v>
          </cell>
          <cell r="Q208" t="str">
            <v>0901</v>
          </cell>
          <cell r="R208" t="str">
            <v>3-1</v>
          </cell>
          <cell r="S208" t="str">
            <v>3年主任</v>
          </cell>
          <cell r="T208" t="str">
            <v>3年</v>
          </cell>
          <cell r="Y208" t="str">
            <v>070586951</v>
          </cell>
          <cell r="Z208" t="str">
            <v>鹿児島銀行</v>
          </cell>
          <cell r="AA208" t="str">
            <v>重富</v>
          </cell>
          <cell r="AB208" t="str">
            <v>403-3009136</v>
          </cell>
          <cell r="AD208" t="str">
            <v>車40分15.2㎞=　13,700</v>
          </cell>
          <cell r="AE208" t="str">
            <v>自宅/夫</v>
          </cell>
          <cell r="AF208">
            <v>371121</v>
          </cell>
          <cell r="AG208">
            <v>41275</v>
          </cell>
          <cell r="AH208">
            <v>399252</v>
          </cell>
          <cell r="AI208">
            <v>382956</v>
          </cell>
          <cell r="AJ208">
            <v>16296</v>
          </cell>
          <cell r="AK208">
            <v>39173</v>
          </cell>
          <cell r="AN208" t="str">
            <v/>
          </cell>
          <cell r="AO208" t="str">
            <v/>
          </cell>
          <cell r="AP208" t="str">
            <v/>
          </cell>
          <cell r="AQ208" t="str">
            <v/>
          </cell>
          <cell r="AV208" t="str">
            <v>鹿児島銀行</v>
          </cell>
          <cell r="AW208" t="str">
            <v>重富</v>
          </cell>
          <cell r="AX208" t="str">
            <v>3009136</v>
          </cell>
          <cell r="AY208" t="str">
            <v>鹿児島銀行 重富 403-3009136</v>
          </cell>
          <cell r="BB208">
            <v>30407</v>
          </cell>
          <cell r="BC208">
            <v>407400</v>
          </cell>
          <cell r="BD208" t="str">
            <v>純一/光神小教頭</v>
          </cell>
          <cell r="BE208" t="str">
            <v>鹿屋　純一</v>
          </cell>
          <cell r="BF208" t="str">
            <v>ｶﾉﾔ　ｼﾞｭﾝｲﾁ</v>
          </cell>
        </row>
        <row r="209">
          <cell r="B209">
            <v>205</v>
          </cell>
          <cell r="C209">
            <v>1</v>
          </cell>
          <cell r="D209" t="str">
            <v>0</v>
          </cell>
          <cell r="E209" t="str">
            <v>2-</v>
          </cell>
          <cell r="F209" t="str">
            <v>143</v>
          </cell>
          <cell r="G209" t="str">
            <v>教諭</v>
          </cell>
          <cell r="H209" t="str">
            <v>東  信一</v>
          </cell>
          <cell r="I209" t="str">
            <v>市　西伊敷小学校</v>
          </cell>
          <cell r="J209" t="str">
            <v>鹿児島市本名町大原</v>
          </cell>
          <cell r="K209" t="str">
            <v>802-23</v>
          </cell>
          <cell r="L209" t="str">
            <v>教育ｾﾝﾀｰ</v>
          </cell>
          <cell r="M209">
            <v>613215</v>
          </cell>
          <cell r="N209" t="str">
            <v>891-1304</v>
          </cell>
          <cell r="O209" t="str">
            <v>090</v>
          </cell>
          <cell r="P209" t="str">
            <v>8417</v>
          </cell>
          <cell r="Q209" t="str">
            <v>0426</v>
          </cell>
          <cell r="R209" t="str">
            <v>理専</v>
          </cell>
          <cell r="T209" t="str">
            <v>5年</v>
          </cell>
          <cell r="Y209" t="str">
            <v>070613215</v>
          </cell>
          <cell r="Z209" t="str">
            <v>鹿児島銀行</v>
          </cell>
          <cell r="AA209" t="str">
            <v>根占</v>
          </cell>
          <cell r="AB209" t="str">
            <v>561-225198</v>
          </cell>
          <cell r="AC209" t="str">
            <v>配/子2</v>
          </cell>
          <cell r="AD209" t="str">
            <v>車50分24.8㎞=　16,900</v>
          </cell>
          <cell r="AE209" t="str">
            <v>自宅/　1000</v>
          </cell>
          <cell r="AF209">
            <v>340529</v>
          </cell>
          <cell r="AG209">
            <v>41275</v>
          </cell>
          <cell r="AH209">
            <v>401996</v>
          </cell>
          <cell r="AI209">
            <v>385588</v>
          </cell>
          <cell r="AJ209">
            <v>16408</v>
          </cell>
          <cell r="AK209">
            <v>39539</v>
          </cell>
          <cell r="AN209" t="str">
            <v/>
          </cell>
          <cell r="AO209" t="str">
            <v/>
          </cell>
          <cell r="AP209" t="str">
            <v/>
          </cell>
          <cell r="AQ209" t="str">
            <v/>
          </cell>
          <cell r="AV209" t="str">
            <v>鹿児島銀行</v>
          </cell>
          <cell r="AW209" t="str">
            <v>根占</v>
          </cell>
          <cell r="AX209" t="str">
            <v>225198</v>
          </cell>
          <cell r="AY209" t="str">
            <v>鹿児島銀行 根占 561-225198</v>
          </cell>
          <cell r="BB209">
            <v>31503</v>
          </cell>
          <cell r="BC209">
            <v>410200</v>
          </cell>
          <cell r="BD209" t="str">
            <v>まゆみ/無職</v>
          </cell>
          <cell r="BE209" t="str">
            <v>東　まゆみ</v>
          </cell>
          <cell r="BF209" t="str">
            <v>ﾋｶﾞｼ　ﾏﾕﾐ</v>
          </cell>
        </row>
        <row r="210">
          <cell r="B210">
            <v>206</v>
          </cell>
          <cell r="C210">
            <v>1</v>
          </cell>
          <cell r="D210" t="str">
            <v>0</v>
          </cell>
          <cell r="E210" t="str">
            <v>2-</v>
          </cell>
          <cell r="F210" t="str">
            <v>126</v>
          </cell>
          <cell r="G210" t="str">
            <v>教諭</v>
          </cell>
          <cell r="H210" t="str">
            <v>西村　ゆかり</v>
          </cell>
          <cell r="I210" t="str">
            <v>曽　大黒小学校</v>
          </cell>
          <cell r="J210" t="str">
            <v>霧島市国分広瀬2丁目</v>
          </cell>
          <cell r="K210" t="str">
            <v>37-51-7</v>
          </cell>
          <cell r="L210" t="str">
            <v>西広瀬</v>
          </cell>
          <cell r="M210">
            <v>642932</v>
          </cell>
          <cell r="N210" t="str">
            <v>899-4321</v>
          </cell>
          <cell r="O210" t="str">
            <v>0995</v>
          </cell>
          <cell r="P210" t="str">
            <v>45</v>
          </cell>
          <cell r="Q210" t="str">
            <v>4797</v>
          </cell>
          <cell r="R210" t="str">
            <v>5-3</v>
          </cell>
          <cell r="S210" t="str">
            <v>5年主任</v>
          </cell>
          <cell r="T210" t="str">
            <v>5年</v>
          </cell>
          <cell r="Y210" t="str">
            <v>070642932</v>
          </cell>
          <cell r="Z210" t="str">
            <v>鹿児島銀行</v>
          </cell>
          <cell r="AA210" t="str">
            <v>串木野</v>
          </cell>
          <cell r="AB210" t="str">
            <v>330-475512</v>
          </cell>
          <cell r="AD210" t="str">
            <v>車15分3.2㎞=　2,300</v>
          </cell>
          <cell r="AE210" t="str">
            <v>自宅/夫</v>
          </cell>
          <cell r="AF210">
            <v>410503</v>
          </cell>
          <cell r="AG210">
            <v>41275</v>
          </cell>
          <cell r="AH210">
            <v>392098</v>
          </cell>
          <cell r="AI210">
            <v>376094</v>
          </cell>
          <cell r="AJ210">
            <v>16004</v>
          </cell>
          <cell r="AK210">
            <v>39539</v>
          </cell>
          <cell r="AN210" t="str">
            <v/>
          </cell>
          <cell r="AO210" t="str">
            <v/>
          </cell>
          <cell r="AP210" t="str">
            <v/>
          </cell>
          <cell r="AQ210" t="str">
            <v/>
          </cell>
          <cell r="AV210" t="str">
            <v>鹿児島銀行</v>
          </cell>
          <cell r="AW210" t="str">
            <v>串木野</v>
          </cell>
          <cell r="AX210" t="str">
            <v>475512</v>
          </cell>
          <cell r="AY210" t="str">
            <v>鹿児島銀行 串木野 330-475512</v>
          </cell>
          <cell r="BB210">
            <v>32599</v>
          </cell>
          <cell r="BC210">
            <v>400100</v>
          </cell>
          <cell r="BD210" t="str">
            <v>直人/県職員</v>
          </cell>
          <cell r="BE210" t="str">
            <v>西村　直人</v>
          </cell>
          <cell r="BF210" t="str">
            <v>ﾆｼﾑﾗ　ﾅｵﾄ</v>
          </cell>
        </row>
        <row r="211">
          <cell r="B211">
            <v>207</v>
          </cell>
          <cell r="C211">
            <v>1</v>
          </cell>
          <cell r="D211" t="str">
            <v>0</v>
          </cell>
          <cell r="E211" t="str">
            <v>2-</v>
          </cell>
          <cell r="F211" t="str">
            <v>025</v>
          </cell>
          <cell r="G211" t="str">
            <v>教諭</v>
          </cell>
          <cell r="H211" t="str">
            <v>安田　綾香</v>
          </cell>
          <cell r="I211" t="str">
            <v>持松小学校</v>
          </cell>
          <cell r="J211" t="str">
            <v>霧島市国分新町</v>
          </cell>
          <cell r="K211" t="str">
            <v>693</v>
          </cell>
          <cell r="L211" t="str">
            <v>重久</v>
          </cell>
          <cell r="M211">
            <v>845582</v>
          </cell>
          <cell r="N211" t="str">
            <v>899-4351</v>
          </cell>
          <cell r="O211" t="str">
            <v>0995</v>
          </cell>
          <cell r="P211" t="str">
            <v>47</v>
          </cell>
          <cell r="Q211" t="str">
            <v>0209</v>
          </cell>
          <cell r="R211" t="str">
            <v>6-2</v>
          </cell>
          <cell r="T211" t="str">
            <v>6年</v>
          </cell>
          <cell r="U211">
            <v>41368</v>
          </cell>
          <cell r="V211">
            <v>41547</v>
          </cell>
          <cell r="W211">
            <v>41727</v>
          </cell>
          <cell r="Y211" t="str">
            <v>070845582</v>
          </cell>
          <cell r="Z211" t="str">
            <v>鹿児島銀行</v>
          </cell>
          <cell r="AA211" t="str">
            <v>紫原</v>
          </cell>
          <cell r="AB211" t="str">
            <v>122-573386</v>
          </cell>
          <cell r="AD211" t="str">
            <v>車20分6.7㎞=　6,700</v>
          </cell>
          <cell r="AE211" t="str">
            <v>借家/夫</v>
          </cell>
          <cell r="AF211">
            <v>610304</v>
          </cell>
          <cell r="AG211">
            <v>41368</v>
          </cell>
          <cell r="AH211">
            <v>214000</v>
          </cell>
          <cell r="AI211">
            <v>205440</v>
          </cell>
          <cell r="AJ211">
            <v>8560</v>
          </cell>
          <cell r="AK211">
            <v>41368</v>
          </cell>
          <cell r="AQ211" t="str">
            <v/>
          </cell>
          <cell r="AV211" t="str">
            <v>鹿児島銀行</v>
          </cell>
          <cell r="AW211" t="str">
            <v>紫原</v>
          </cell>
          <cell r="AX211" t="str">
            <v>573386</v>
          </cell>
          <cell r="AY211" t="str">
            <v>鹿児島銀行 紫原 122-573386</v>
          </cell>
          <cell r="BB211">
            <v>41368</v>
          </cell>
          <cell r="BC211">
            <v>214000</v>
          </cell>
        </row>
        <row r="212">
          <cell r="B212">
            <v>208</v>
          </cell>
          <cell r="C212">
            <v>1</v>
          </cell>
          <cell r="D212" t="str">
            <v>0</v>
          </cell>
          <cell r="E212" t="str">
            <v>2-</v>
          </cell>
          <cell r="F212" t="str">
            <v>025</v>
          </cell>
          <cell r="G212" t="str">
            <v>教諭</v>
          </cell>
          <cell r="H212" t="str">
            <v>岩元　麗香</v>
          </cell>
          <cell r="I212" t="str">
            <v>高千穂小学校</v>
          </cell>
          <cell r="J212" t="str">
            <v>霧島市国分向花町</v>
          </cell>
          <cell r="K212" t="str">
            <v>8-25-1</v>
          </cell>
          <cell r="L212" t="str">
            <v>国分</v>
          </cell>
          <cell r="M212">
            <v>847739</v>
          </cell>
          <cell r="N212" t="str">
            <v>899-4352</v>
          </cell>
          <cell r="O212" t="str">
            <v>090</v>
          </cell>
          <cell r="P212" t="str">
            <v>9723</v>
          </cell>
          <cell r="Q212" t="str">
            <v>7296</v>
          </cell>
          <cell r="R212" t="str">
            <v>3-2</v>
          </cell>
          <cell r="T212" t="str">
            <v>3年</v>
          </cell>
          <cell r="U212">
            <v>41372</v>
          </cell>
          <cell r="V212">
            <v>41547</v>
          </cell>
          <cell r="W212">
            <v>41727</v>
          </cell>
          <cell r="Y212" t="str">
            <v>070847739</v>
          </cell>
          <cell r="Z212" t="str">
            <v>鹿児島銀行</v>
          </cell>
          <cell r="AA212" t="str">
            <v>姶良</v>
          </cell>
          <cell r="AB212" t="str">
            <v>401-796956</v>
          </cell>
          <cell r="AD212" t="str">
            <v>車13分4.8㎞=　2,300</v>
          </cell>
          <cell r="AE212" t="str">
            <v>借家/36000･　17500</v>
          </cell>
          <cell r="AF212">
            <v>571124</v>
          </cell>
          <cell r="AG212">
            <v>41372</v>
          </cell>
          <cell r="AH212">
            <v>214000</v>
          </cell>
          <cell r="AI212">
            <v>205440</v>
          </cell>
          <cell r="AJ212">
            <v>8560</v>
          </cell>
          <cell r="AK212">
            <v>41372</v>
          </cell>
          <cell r="AQ212" t="str">
            <v/>
          </cell>
          <cell r="AV212" t="str">
            <v>鹿児島銀行</v>
          </cell>
          <cell r="AW212" t="str">
            <v>姶良</v>
          </cell>
          <cell r="AX212" t="str">
            <v>401-796956</v>
          </cell>
          <cell r="AY212" t="str">
            <v>鹿児島銀行 姶良 401-796956</v>
          </cell>
          <cell r="BB212">
            <v>41372</v>
          </cell>
          <cell r="BC212">
            <v>214000</v>
          </cell>
        </row>
        <row r="213">
          <cell r="B213">
            <v>209</v>
          </cell>
          <cell r="C213">
            <v>1</v>
          </cell>
          <cell r="D213" t="str">
            <v>0</v>
          </cell>
          <cell r="E213" t="str">
            <v>1-</v>
          </cell>
          <cell r="F213" t="str">
            <v>033</v>
          </cell>
          <cell r="G213" t="str">
            <v>講師</v>
          </cell>
          <cell r="H213" t="str">
            <v>河野　志保</v>
          </cell>
          <cell r="I213" t="str">
            <v>陵南小非常勤</v>
          </cell>
          <cell r="J213" t="str">
            <v>姶良市加治木町港町</v>
          </cell>
          <cell r="K213" t="str">
            <v>131-36</v>
          </cell>
          <cell r="L213" t="str">
            <v>加治木</v>
          </cell>
          <cell r="M213">
            <v>894338</v>
          </cell>
          <cell r="N213" t="str">
            <v>899-5221</v>
          </cell>
          <cell r="O213" t="str">
            <v>0995</v>
          </cell>
          <cell r="P213" t="str">
            <v>63</v>
          </cell>
          <cell r="Q213" t="str">
            <v>5579</v>
          </cell>
          <cell r="R213" t="str">
            <v>音専</v>
          </cell>
          <cell r="T213" t="str">
            <v>6年</v>
          </cell>
          <cell r="U213">
            <v>40634</v>
          </cell>
          <cell r="V213">
            <v>41727</v>
          </cell>
          <cell r="Y213" t="str">
            <v>070894338</v>
          </cell>
          <cell r="Z213" t="str">
            <v>鹿児島銀行</v>
          </cell>
          <cell r="AA213" t="str">
            <v>加治木</v>
          </cell>
          <cell r="AB213" t="str">
            <v>400-636284</v>
          </cell>
          <cell r="AD213" t="str">
            <v>車20分8.2㎞=　6,700</v>
          </cell>
          <cell r="AE213" t="str">
            <v>借家/夫</v>
          </cell>
          <cell r="AF213">
            <v>520822</v>
          </cell>
          <cell r="AG213">
            <v>41365</v>
          </cell>
          <cell r="AH213">
            <v>209000</v>
          </cell>
          <cell r="AI213">
            <v>200640</v>
          </cell>
          <cell r="AJ213">
            <v>8360</v>
          </cell>
          <cell r="AK213">
            <v>41365</v>
          </cell>
          <cell r="AQ213" t="str">
            <v/>
          </cell>
          <cell r="AV213" t="str">
            <v>鹿児島銀行</v>
          </cell>
          <cell r="AW213" t="str">
            <v>加治木</v>
          </cell>
          <cell r="AX213" t="str">
            <v>636284</v>
          </cell>
          <cell r="AY213" t="str">
            <v>鹿児島銀行 加治木 400-636284</v>
          </cell>
          <cell r="BB213">
            <v>41365</v>
          </cell>
          <cell r="BC213">
            <v>209000</v>
          </cell>
        </row>
        <row r="214">
          <cell r="B214">
            <v>210</v>
          </cell>
          <cell r="C214">
            <v>1</v>
          </cell>
          <cell r="D214" t="str">
            <v>0</v>
          </cell>
          <cell r="E214" t="str">
            <v>2-</v>
          </cell>
          <cell r="F214" t="str">
            <v>016</v>
          </cell>
          <cell r="G214" t="str">
            <v>教諭</v>
          </cell>
          <cell r="H214" t="str">
            <v>作田　優子</v>
          </cell>
          <cell r="I214" t="str">
            <v>転居</v>
          </cell>
          <cell r="J214" t="str">
            <v>霧島市隼人町真孝</v>
          </cell>
          <cell r="K214" t="str">
            <v>23-5</v>
          </cell>
          <cell r="L214" t="str">
            <v>2014/3/9～</v>
          </cell>
          <cell r="M214">
            <v>772844</v>
          </cell>
          <cell r="N214" t="str">
            <v>899-5102</v>
          </cell>
          <cell r="O214" t="str">
            <v>080</v>
          </cell>
          <cell r="P214">
            <v>1746</v>
          </cell>
          <cell r="Q214">
            <v>7260</v>
          </cell>
          <cell r="R214" t="str">
            <v>4-2</v>
          </cell>
          <cell r="T214" t="str">
            <v>4年</v>
          </cell>
          <cell r="Y214" t="str">
            <v>070772844</v>
          </cell>
          <cell r="Z214" t="str">
            <v>鹿児島銀行</v>
          </cell>
          <cell r="AA214" t="str">
            <v>国分</v>
          </cell>
          <cell r="AB214" t="str">
            <v>430-3030759</v>
          </cell>
          <cell r="AD214" t="str">
            <v>車2分0.6㎞=非該当</v>
          </cell>
          <cell r="AE214" t="str">
            <v>借家/46000･　22500</v>
          </cell>
          <cell r="AF214" t="str">
            <v>021125</v>
          </cell>
          <cell r="AG214">
            <v>41640</v>
          </cell>
          <cell r="AH214">
            <v>197900</v>
          </cell>
          <cell r="AI214">
            <v>189984</v>
          </cell>
          <cell r="AJ214">
            <v>7916</v>
          </cell>
          <cell r="AK214">
            <v>41365</v>
          </cell>
          <cell r="AQ214" t="str">
            <v/>
          </cell>
          <cell r="AV214" t="str">
            <v>鹿児島銀行</v>
          </cell>
          <cell r="AW214" t="str">
            <v>国分</v>
          </cell>
          <cell r="AX214" t="str">
            <v>4303030759</v>
          </cell>
          <cell r="AY214" t="str">
            <v>鹿児島銀行 国分 430-3030759</v>
          </cell>
          <cell r="BB214">
            <v>41365</v>
          </cell>
          <cell r="BC214">
            <v>197900</v>
          </cell>
        </row>
        <row r="215">
          <cell r="B215">
            <v>211</v>
          </cell>
          <cell r="C215">
            <v>1</v>
          </cell>
          <cell r="D215" t="str">
            <v>0</v>
          </cell>
          <cell r="E215" t="str">
            <v>3-</v>
          </cell>
          <cell r="F215" t="str">
            <v>093</v>
          </cell>
          <cell r="G215" t="str">
            <v>教頭</v>
          </cell>
          <cell r="H215" t="str">
            <v>佐藤　邦彦</v>
          </cell>
          <cell r="I215" t="str">
            <v>南　小湊小学校</v>
          </cell>
          <cell r="J215" t="str">
            <v>南さつま市加世田小湊</v>
          </cell>
          <cell r="K215" t="str">
            <v>8599-1</v>
          </cell>
          <cell r="L215" t="str">
            <v>浜之市</v>
          </cell>
          <cell r="M215">
            <v>565911</v>
          </cell>
          <cell r="N215" t="str">
            <v>897-1122</v>
          </cell>
          <cell r="O215" t="str">
            <v>080</v>
          </cell>
          <cell r="P215" t="str">
            <v>5244</v>
          </cell>
          <cell r="Q215" t="str">
            <v>8541</v>
          </cell>
          <cell r="R215" t="str">
            <v>管理</v>
          </cell>
          <cell r="Y215" t="str">
            <v>070565911</v>
          </cell>
          <cell r="Z215" t="str">
            <v>鹿児島銀行</v>
          </cell>
          <cell r="AA215" t="str">
            <v>種子島</v>
          </cell>
          <cell r="AB215" t="str">
            <v>600-0841550</v>
          </cell>
          <cell r="AC215" t="str">
            <v>子1(特1)</v>
          </cell>
          <cell r="AD215" t="str">
            <v>徒歩3分0.0㎞=　非該当</v>
          </cell>
          <cell r="AE215" t="str">
            <v>教職員住宅</v>
          </cell>
          <cell r="AF215">
            <v>321030</v>
          </cell>
          <cell r="AG215">
            <v>40909</v>
          </cell>
          <cell r="AH215">
            <v>412563</v>
          </cell>
          <cell r="AK215">
            <v>41000</v>
          </cell>
          <cell r="AN215" t="str">
            <v/>
          </cell>
          <cell r="AO215" t="str">
            <v/>
          </cell>
          <cell r="AP215" t="str">
            <v/>
          </cell>
          <cell r="AQ215" t="str">
            <v/>
          </cell>
          <cell r="AV215" t="str">
            <v>鹿児島銀行</v>
          </cell>
          <cell r="AW215" t="str">
            <v>日吉</v>
          </cell>
          <cell r="AX215" t="str">
            <v>784230</v>
          </cell>
          <cell r="AY215" t="str">
            <v>鹿児島銀行 種子島 600-0841550</v>
          </cell>
          <cell r="BB215">
            <v>29677</v>
          </cell>
          <cell r="BC215">
            <v>441700</v>
          </cell>
          <cell r="BD215" t="str">
            <v>美佐子/伊敷小教諭</v>
          </cell>
          <cell r="BE215" t="str">
            <v>佐藤　美佐子</v>
          </cell>
          <cell r="BF215" t="str">
            <v>ｻﾄｳ　ﾐｻｺ</v>
          </cell>
        </row>
        <row r="216">
          <cell r="B216">
            <v>212</v>
          </cell>
          <cell r="G216" t="str">
            <v>学校主事</v>
          </cell>
          <cell r="H216" t="str">
            <v>宮川　惠子</v>
          </cell>
          <cell r="I216" t="str">
            <v>再　日当山小</v>
          </cell>
          <cell r="J216" t="str">
            <v>霧島市国分新町</v>
          </cell>
          <cell r="K216" t="str">
            <v>11-41-2</v>
          </cell>
          <cell r="M216">
            <v>851981</v>
          </cell>
          <cell r="N216" t="str">
            <v>899-4351</v>
          </cell>
          <cell r="O216" t="str">
            <v>080</v>
          </cell>
          <cell r="P216" t="str">
            <v>5242</v>
          </cell>
          <cell r="Q216" t="str">
            <v>5172</v>
          </cell>
          <cell r="R216" t="str">
            <v>主事</v>
          </cell>
          <cell r="T216" t="str">
            <v>2年</v>
          </cell>
          <cell r="AF216">
            <v>280423</v>
          </cell>
        </row>
        <row r="217">
          <cell r="B217">
            <v>213</v>
          </cell>
          <cell r="G217" t="str">
            <v>学校図書補助員</v>
          </cell>
          <cell r="H217" t="str">
            <v>野間　里美</v>
          </cell>
          <cell r="I217" t="str">
            <v>小野小学校</v>
          </cell>
          <cell r="J217" t="str">
            <v>霧島市隼人町</v>
          </cell>
          <cell r="O217" t="str">
            <v>0995</v>
          </cell>
          <cell r="R217" t="str">
            <v>司書舗</v>
          </cell>
          <cell r="AY217" t="str">
            <v xml:space="preserve">  </v>
          </cell>
        </row>
        <row r="218">
          <cell r="B218">
            <v>214</v>
          </cell>
          <cell r="C218">
            <v>1</v>
          </cell>
          <cell r="D218" t="str">
            <v>0</v>
          </cell>
          <cell r="E218" t="str">
            <v>3-</v>
          </cell>
          <cell r="F218" t="str">
            <v>093</v>
          </cell>
          <cell r="G218" t="str">
            <v>教頭</v>
          </cell>
          <cell r="H218" t="str">
            <v>矢田目　徹</v>
          </cell>
          <cell r="I218" t="str">
            <v>曽　宇都中学校</v>
          </cell>
          <cell r="J218" t="str">
            <v>霧島市溝辺町有川</v>
          </cell>
          <cell r="K218" t="str">
            <v>147-1</v>
          </cell>
          <cell r="L218" t="str">
            <v>溝辺</v>
          </cell>
          <cell r="M218">
            <v>628409</v>
          </cell>
          <cell r="N218" t="str">
            <v>899-6401</v>
          </cell>
          <cell r="O218" t="str">
            <v>0995</v>
          </cell>
          <cell r="P218" t="str">
            <v>59</v>
          </cell>
          <cell r="Q218" t="str">
            <v>3117</v>
          </cell>
          <cell r="R218" t="str">
            <v>管理</v>
          </cell>
          <cell r="T218" t="str">
            <v>4年</v>
          </cell>
          <cell r="U218" t="str">
            <v>管理</v>
          </cell>
          <cell r="W218" t="str">
            <v>野球/</v>
          </cell>
          <cell r="Y218" t="str">
            <v>070628409</v>
          </cell>
          <cell r="Z218" t="str">
            <v>鹿児島銀行</v>
          </cell>
          <cell r="AA218" t="str">
            <v>加治木</v>
          </cell>
          <cell r="AB218" t="str">
            <v>400-973646</v>
          </cell>
          <cell r="AD218" t="str">
            <v>徒歩3分0.5㎞=　非該当</v>
          </cell>
          <cell r="AE218" t="str">
            <v>教職員住宅</v>
          </cell>
          <cell r="AF218">
            <v>350503</v>
          </cell>
          <cell r="AG218">
            <v>42005</v>
          </cell>
          <cell r="AH218">
            <v>441700</v>
          </cell>
          <cell r="AI218">
            <v>441700</v>
          </cell>
          <cell r="AK218">
            <v>41000</v>
          </cell>
          <cell r="AN218" t="str">
            <v/>
          </cell>
          <cell r="AO218" t="str">
            <v/>
          </cell>
          <cell r="AP218" t="str">
            <v/>
          </cell>
          <cell r="AQ218" t="str">
            <v/>
          </cell>
          <cell r="AV218" t="str">
            <v>鹿児島銀行</v>
          </cell>
          <cell r="AW218" t="str">
            <v>加治木</v>
          </cell>
          <cell r="AX218" t="str">
            <v>400-973646</v>
          </cell>
          <cell r="BB218">
            <v>31868</v>
          </cell>
          <cell r="BC218">
            <v>441700</v>
          </cell>
          <cell r="BD218" t="str">
            <v>美樹/伊敷中教諭</v>
          </cell>
          <cell r="BE218" t="str">
            <v>矢田目　美樹</v>
          </cell>
          <cell r="BF218" t="str">
            <v>ﾔﾀﾒ　ﾐｷ</v>
          </cell>
        </row>
        <row r="219">
          <cell r="B219">
            <v>215</v>
          </cell>
          <cell r="C219">
            <v>1</v>
          </cell>
          <cell r="D219" t="str">
            <v>0</v>
          </cell>
          <cell r="E219" t="str">
            <v>2-</v>
          </cell>
          <cell r="F219" t="str">
            <v>88</v>
          </cell>
          <cell r="G219" t="str">
            <v>教諭</v>
          </cell>
          <cell r="H219" t="str">
            <v>竹内　絵理香</v>
          </cell>
          <cell r="I219" t="str">
            <v>市　伊敷中学校</v>
          </cell>
          <cell r="J219" t="str">
            <v>霧島市国分新町</v>
          </cell>
          <cell r="K219" t="str">
            <v>1088-5</v>
          </cell>
          <cell r="L219" t="str">
            <v>重久</v>
          </cell>
          <cell r="M219">
            <v>695921</v>
          </cell>
          <cell r="N219" t="str">
            <v>899-4351</v>
          </cell>
          <cell r="O219" t="str">
            <v>0995</v>
          </cell>
          <cell r="P219" t="str">
            <v>46</v>
          </cell>
          <cell r="Q219" t="str">
            <v>1307</v>
          </cell>
          <cell r="R219" t="str">
            <v>1-1</v>
          </cell>
          <cell r="T219" t="str">
            <v>1年</v>
          </cell>
          <cell r="U219" t="str">
            <v>道徳</v>
          </cell>
          <cell r="V219" t="str">
            <v>英語</v>
          </cell>
          <cell r="W219" t="str">
            <v>弓道/</v>
          </cell>
          <cell r="Y219" t="str">
            <v>070695921</v>
          </cell>
          <cell r="Z219" t="str">
            <v>鹿児島銀行</v>
          </cell>
          <cell r="AA219" t="str">
            <v>西伊敷</v>
          </cell>
          <cell r="AB219" t="str">
            <v>132-302916</v>
          </cell>
          <cell r="AD219" t="str">
            <v>車25分15.0㎞=　13,700</v>
          </cell>
          <cell r="AE219" t="str">
            <v>借家/50000･　24500</v>
          </cell>
          <cell r="AF219">
            <v>491204</v>
          </cell>
          <cell r="AG219">
            <v>42005</v>
          </cell>
          <cell r="AH219">
            <v>378040</v>
          </cell>
          <cell r="AI219">
            <v>363500</v>
          </cell>
          <cell r="AJ219">
            <v>14540</v>
          </cell>
          <cell r="AK219">
            <v>39539</v>
          </cell>
          <cell r="AN219" t="str">
            <v/>
          </cell>
          <cell r="AO219" t="str">
            <v/>
          </cell>
          <cell r="AP219" t="str">
            <v/>
          </cell>
          <cell r="AQ219" t="str">
            <v/>
          </cell>
          <cell r="AV219" t="str">
            <v>鹿児島銀行</v>
          </cell>
          <cell r="AW219" t="str">
            <v>西伊敷</v>
          </cell>
          <cell r="AX219" t="str">
            <v>132-302916</v>
          </cell>
          <cell r="BB219">
            <v>34790</v>
          </cell>
          <cell r="BC219">
            <v>363500</v>
          </cell>
        </row>
        <row r="220">
          <cell r="B220">
            <v>216</v>
          </cell>
          <cell r="C220">
            <v>1</v>
          </cell>
          <cell r="D220" t="str">
            <v>0</v>
          </cell>
          <cell r="E220" t="str">
            <v>1-</v>
          </cell>
          <cell r="F220" t="str">
            <v>33</v>
          </cell>
          <cell r="G220" t="str">
            <v>講師</v>
          </cell>
          <cell r="H220" t="str">
            <v>瀬戸口　緑</v>
          </cell>
          <cell r="I220" t="str">
            <v>150105退職2/2陵南中へ</v>
          </cell>
          <cell r="J220" t="str">
            <v>伊佐市菱刈徳辺</v>
          </cell>
          <cell r="K220" t="str">
            <v>2308(R268以西)</v>
          </cell>
          <cell r="L220" t="str">
            <v>菱刈</v>
          </cell>
          <cell r="M220">
            <v>832499</v>
          </cell>
          <cell r="N220" t="str">
            <v>895-2707</v>
          </cell>
          <cell r="O220" t="str">
            <v>0995</v>
          </cell>
          <cell r="P220" t="str">
            <v>26</v>
          </cell>
          <cell r="Q220" t="str">
            <v>1383</v>
          </cell>
          <cell r="R220" t="str">
            <v>2年</v>
          </cell>
          <cell r="S220" t="str">
            <v>9451-315070</v>
          </cell>
          <cell r="T220" t="str">
            <v>2年</v>
          </cell>
          <cell r="V220" t="str">
            <v>国語/総合</v>
          </cell>
          <cell r="W220" t="str">
            <v>テニス/顧問</v>
          </cell>
          <cell r="X220" t="str">
            <v>4/1～27/1/05</v>
          </cell>
          <cell r="Y220" t="str">
            <v>070832499</v>
          </cell>
          <cell r="Z220" t="str">
            <v>鹿児島銀行</v>
          </cell>
          <cell r="AA220" t="str">
            <v>笹貫</v>
          </cell>
          <cell r="AB220" t="str">
            <v>127-188116</v>
          </cell>
          <cell r="AD220" t="str">
            <v>車35分24.3㎞=　16,900</v>
          </cell>
          <cell r="AE220" t="str">
            <v>自宅/　夫</v>
          </cell>
          <cell r="AF220">
            <v>400526</v>
          </cell>
          <cell r="AG220">
            <v>41730</v>
          </cell>
          <cell r="AH220">
            <v>217360</v>
          </cell>
          <cell r="AI220">
            <v>209000</v>
          </cell>
          <cell r="AJ220">
            <v>8360</v>
          </cell>
          <cell r="AK220">
            <v>41730</v>
          </cell>
          <cell r="AN220" t="str">
            <v/>
          </cell>
          <cell r="AO220" t="str">
            <v/>
          </cell>
          <cell r="AP220" t="str">
            <v/>
          </cell>
          <cell r="AQ220" t="str">
            <v/>
          </cell>
          <cell r="AV220" t="str">
            <v>鹿児島銀行</v>
          </cell>
          <cell r="AW220" t="str">
            <v>笹貫</v>
          </cell>
          <cell r="AX220" t="str">
            <v>127-188116</v>
          </cell>
          <cell r="BB220">
            <v>41730</v>
          </cell>
          <cell r="BC220">
            <v>209000</v>
          </cell>
          <cell r="BD220" t="str">
            <v>裕二/吉松ﾌｧｰﾑ</v>
          </cell>
          <cell r="BE220" t="str">
            <v>瀬戸口　裕仁</v>
          </cell>
          <cell r="BF220" t="str">
            <v>ｾﾄｸﾞﾁ　ﾕｳｼﾞ</v>
          </cell>
        </row>
        <row r="221">
          <cell r="B221">
            <v>217</v>
          </cell>
          <cell r="C221">
            <v>1</v>
          </cell>
          <cell r="D221" t="str">
            <v>0</v>
          </cell>
          <cell r="E221" t="str">
            <v>2-</v>
          </cell>
          <cell r="F221" t="str">
            <v>115</v>
          </cell>
          <cell r="G221" t="str">
            <v>教諭</v>
          </cell>
          <cell r="H221" t="str">
            <v>中釜　博美</v>
          </cell>
          <cell r="I221" t="str">
            <v>140820転居</v>
          </cell>
          <cell r="J221" t="str">
            <v>霧島市隼人町住吉</v>
          </cell>
          <cell r="K221" t="str">
            <v>373</v>
          </cell>
          <cell r="L221" t="str">
            <v>隼人</v>
          </cell>
          <cell r="M221">
            <v>716448</v>
          </cell>
          <cell r="N221" t="str">
            <v>899-5101</v>
          </cell>
          <cell r="O221" t="str">
            <v>0995</v>
          </cell>
          <cell r="P221" t="str">
            <v>73</v>
          </cell>
          <cell r="Q221" t="str">
            <v>6343</v>
          </cell>
          <cell r="R221" t="str">
            <v>3-1</v>
          </cell>
          <cell r="S221" t="str">
            <v>進路指導係</v>
          </cell>
          <cell r="T221" t="str">
            <v>3年</v>
          </cell>
          <cell r="V221" t="str">
            <v>理科/道徳</v>
          </cell>
          <cell r="W221" t="str">
            <v>サッカー/副顧問</v>
          </cell>
          <cell r="Y221" t="str">
            <v>070716448</v>
          </cell>
          <cell r="Z221" t="str">
            <v>鹿児島銀行</v>
          </cell>
          <cell r="AA221" t="str">
            <v>牧之原代理店</v>
          </cell>
          <cell r="AB221" t="str">
            <v>434-2214299</v>
          </cell>
          <cell r="AC221" t="str">
            <v>配/子2</v>
          </cell>
          <cell r="AD221" t="str">
            <v>車35分18.5㎞=　13,700</v>
          </cell>
          <cell r="AE221" t="str">
            <v>借家/62000･　27000</v>
          </cell>
          <cell r="AF221">
            <v>430801</v>
          </cell>
          <cell r="AG221">
            <v>41640</v>
          </cell>
          <cell r="AH221">
            <v>407056</v>
          </cell>
          <cell r="AI221">
            <v>391400</v>
          </cell>
          <cell r="AJ221">
            <v>15656</v>
          </cell>
          <cell r="AK221">
            <v>41000</v>
          </cell>
          <cell r="AN221" t="str">
            <v/>
          </cell>
          <cell r="AO221" t="str">
            <v/>
          </cell>
          <cell r="AP221" t="str">
            <v/>
          </cell>
          <cell r="AQ221" t="str">
            <v/>
          </cell>
          <cell r="AV221" t="str">
            <v>鹿児島銀行</v>
          </cell>
          <cell r="AW221" t="str">
            <v>牧之原代理店</v>
          </cell>
          <cell r="AX221" t="str">
            <v>434-2214299</v>
          </cell>
          <cell r="BB221">
            <v>35886</v>
          </cell>
          <cell r="BC221">
            <v>391400</v>
          </cell>
          <cell r="BD221" t="str">
            <v>恵利子/ﾊﾟｰﾄ</v>
          </cell>
          <cell r="BE221" t="str">
            <v>中釜　恵利子</v>
          </cell>
          <cell r="BF221" t="str">
            <v>ﾅｶｶﾞﾏ　ｴﾘｺ</v>
          </cell>
          <cell r="BG221">
            <v>25882</v>
          </cell>
        </row>
        <row r="222">
          <cell r="B222">
            <v>218</v>
          </cell>
          <cell r="C222">
            <v>1</v>
          </cell>
          <cell r="D222" t="str">
            <v>0</v>
          </cell>
          <cell r="E222" t="str">
            <v>2-</v>
          </cell>
          <cell r="F222" t="str">
            <v>25</v>
          </cell>
          <cell r="G222" t="str">
            <v>教諭</v>
          </cell>
          <cell r="H222" t="str">
            <v>堂込　拓麻</v>
          </cell>
          <cell r="J222" t="str">
            <v>霧島市国分中央3丁目</v>
          </cell>
          <cell r="K222" t="str">
            <v>3-31</v>
          </cell>
          <cell r="L222" t="str">
            <v>国分</v>
          </cell>
          <cell r="M222">
            <v>853909</v>
          </cell>
          <cell r="N222" t="str">
            <v>899-4332</v>
          </cell>
          <cell r="O222" t="str">
            <v>090</v>
          </cell>
          <cell r="P222" t="str">
            <v>9798</v>
          </cell>
          <cell r="Q222" t="str">
            <v>2714</v>
          </cell>
          <cell r="R222" t="str">
            <v>3年</v>
          </cell>
          <cell r="S222" t="str">
            <v>8167-059549</v>
          </cell>
          <cell r="T222" t="str">
            <v>3年</v>
          </cell>
          <cell r="V222" t="str">
            <v>数学/技･家</v>
          </cell>
          <cell r="W222" t="str">
            <v>サッカー/</v>
          </cell>
          <cell r="X222" t="str">
            <v>4/1～3/29</v>
          </cell>
          <cell r="Y222" t="str">
            <v>070853909</v>
          </cell>
          <cell r="Z222" t="str">
            <v>鹿児島銀行</v>
          </cell>
          <cell r="AA222" t="str">
            <v>隼人南</v>
          </cell>
          <cell r="AB222" t="str">
            <v>442-206488</v>
          </cell>
          <cell r="AD222" t="str">
            <v>車30分16.9㎞=　13,700</v>
          </cell>
          <cell r="AE222" t="str">
            <v>借家/36000･　17500</v>
          </cell>
          <cell r="AF222">
            <v>611121</v>
          </cell>
          <cell r="AG222">
            <v>41730</v>
          </cell>
          <cell r="AH222">
            <v>224744</v>
          </cell>
          <cell r="AI222">
            <v>216100</v>
          </cell>
          <cell r="AJ222">
            <v>8644</v>
          </cell>
          <cell r="AK222">
            <v>41730</v>
          </cell>
          <cell r="AN222" t="str">
            <v/>
          </cell>
          <cell r="AO222" t="str">
            <v/>
          </cell>
          <cell r="AP222" t="str">
            <v/>
          </cell>
          <cell r="AQ222" t="str">
            <v/>
          </cell>
          <cell r="AV222" t="str">
            <v>鹿児島銀行</v>
          </cell>
          <cell r="BB222">
            <v>41730</v>
          </cell>
          <cell r="BC222">
            <v>216100</v>
          </cell>
        </row>
        <row r="223">
          <cell r="B223">
            <v>219</v>
          </cell>
          <cell r="G223" t="str">
            <v>教諭</v>
          </cell>
          <cell r="H223" t="str">
            <v>堂込　拓麻</v>
          </cell>
          <cell r="I223" t="str">
            <v>実家転居</v>
          </cell>
          <cell r="J223" t="str">
            <v>姶良市東餅田</v>
          </cell>
          <cell r="K223" t="str">
            <v>1331-5</v>
          </cell>
          <cell r="M223">
            <v>853909</v>
          </cell>
          <cell r="N223" t="str">
            <v>899-5421</v>
          </cell>
          <cell r="O223" t="str">
            <v>090</v>
          </cell>
          <cell r="P223" t="str">
            <v>9798</v>
          </cell>
          <cell r="Q223" t="str">
            <v>2714</v>
          </cell>
          <cell r="Y223" t="str">
            <v>070853909</v>
          </cell>
          <cell r="AN223" t="str">
            <v/>
          </cell>
          <cell r="AO223" t="str">
            <v/>
          </cell>
          <cell r="AP223" t="str">
            <v/>
          </cell>
          <cell r="AQ223" t="str">
            <v/>
          </cell>
          <cell r="AV223">
            <v>0</v>
          </cell>
          <cell r="AY223" t="str">
            <v xml:space="preserve">  </v>
          </cell>
          <cell r="BC223">
            <v>0</v>
          </cell>
        </row>
        <row r="224">
          <cell r="B224">
            <v>220</v>
          </cell>
          <cell r="G224" t="str">
            <v>学校司書</v>
          </cell>
          <cell r="H224" t="str">
            <v>満塩　由美</v>
          </cell>
          <cell r="I224" t="str">
            <v>陵南中学校</v>
          </cell>
          <cell r="J224" t="str">
            <v>霧島市溝辺町有川</v>
          </cell>
          <cell r="K224" t="str">
            <v>651-3</v>
          </cell>
          <cell r="O224" t="str">
            <v>0995</v>
          </cell>
          <cell r="P224" t="str">
            <v>59</v>
          </cell>
          <cell r="Q224" t="str">
            <v>2443</v>
          </cell>
          <cell r="R224" t="str">
            <v>学校司書</v>
          </cell>
        </row>
        <row r="225">
          <cell r="B225">
            <v>221</v>
          </cell>
          <cell r="C225">
            <v>1</v>
          </cell>
          <cell r="D225" t="str">
            <v>0</v>
          </cell>
          <cell r="E225" t="str">
            <v>4-</v>
          </cell>
          <cell r="F225" t="str">
            <v>037</v>
          </cell>
          <cell r="G225" t="str">
            <v>校長</v>
          </cell>
          <cell r="H225" t="str">
            <v>倉園　裕豊</v>
          </cell>
          <cell r="I225" t="str">
            <v>北　鶴田中学校</v>
          </cell>
          <cell r="J225" t="str">
            <v>霧島市溝辺町有川</v>
          </cell>
          <cell r="K225" t="str">
            <v>147-1</v>
          </cell>
          <cell r="L225" t="str">
            <v>溝辺</v>
          </cell>
          <cell r="M225">
            <v>629618</v>
          </cell>
          <cell r="N225" t="str">
            <v>899-6401</v>
          </cell>
          <cell r="O225" t="str">
            <v>0995</v>
          </cell>
          <cell r="P225" t="str">
            <v>59</v>
          </cell>
          <cell r="Q225" t="str">
            <v>2501</v>
          </cell>
          <cell r="R225" t="str">
            <v>管理</v>
          </cell>
          <cell r="T225" t="str">
            <v>4年</v>
          </cell>
          <cell r="U225" t="str">
            <v>管理</v>
          </cell>
          <cell r="Y225" t="str">
            <v>070629618</v>
          </cell>
          <cell r="Z225" t="str">
            <v>鹿児島銀行</v>
          </cell>
          <cell r="AA225" t="str">
            <v>伊集院</v>
          </cell>
          <cell r="AB225" t="str">
            <v>310-642106</v>
          </cell>
          <cell r="AC225" t="str">
            <v>配/子1(特1)</v>
          </cell>
          <cell r="AD225" t="str">
            <v>徒歩3分0.5㎞=　非該当</v>
          </cell>
          <cell r="AE225" t="str">
            <v>教職員住宅</v>
          </cell>
          <cell r="AF225">
            <v>331211</v>
          </cell>
          <cell r="AG225">
            <v>41275</v>
          </cell>
          <cell r="AH225">
            <v>456605</v>
          </cell>
          <cell r="AI225">
            <v>456605</v>
          </cell>
          <cell r="AK225">
            <v>41365</v>
          </cell>
          <cell r="AN225" t="str">
            <v/>
          </cell>
          <cell r="AO225" t="str">
            <v/>
          </cell>
          <cell r="AP225" t="str">
            <v/>
          </cell>
          <cell r="AQ225" t="str">
            <v/>
          </cell>
          <cell r="AV225" t="str">
            <v>鹿児島銀行</v>
          </cell>
          <cell r="AW225" t="str">
            <v>伊集院</v>
          </cell>
          <cell r="AX225" t="str">
            <v>310-642106</v>
          </cell>
          <cell r="BB225">
            <v>31868</v>
          </cell>
          <cell r="BC225">
            <v>446900</v>
          </cell>
          <cell r="BD225" t="str">
            <v>京子/無職</v>
          </cell>
          <cell r="BE225" t="str">
            <v>倉園　京子</v>
          </cell>
          <cell r="BF225" t="str">
            <v>ｸﾗｿﾞﾉ　ｷｮｳｺ</v>
          </cell>
          <cell r="BG225">
            <v>22119</v>
          </cell>
        </row>
        <row r="226">
          <cell r="B226">
            <v>222</v>
          </cell>
          <cell r="C226">
            <v>1</v>
          </cell>
          <cell r="D226" t="str">
            <v>0</v>
          </cell>
          <cell r="E226" t="str">
            <v>2-</v>
          </cell>
          <cell r="F226" t="str">
            <v>149</v>
          </cell>
          <cell r="G226" t="str">
            <v>教諭</v>
          </cell>
          <cell r="H226" t="str">
            <v>西　辰哉</v>
          </cell>
          <cell r="I226" t="str">
            <v>木原中学校</v>
          </cell>
          <cell r="J226" t="str">
            <v>霧島市国分向花町</v>
          </cell>
          <cell r="K226" t="str">
            <v>16-20</v>
          </cell>
          <cell r="L226" t="str">
            <v>国分</v>
          </cell>
          <cell r="M226">
            <v>553972</v>
          </cell>
          <cell r="N226" t="str">
            <v>899-4353</v>
          </cell>
          <cell r="O226" t="str">
            <v>0995</v>
          </cell>
          <cell r="P226" t="str">
            <v>45</v>
          </cell>
          <cell r="Q226" t="str">
            <v>6277</v>
          </cell>
          <cell r="R226" t="str">
            <v>1年</v>
          </cell>
          <cell r="T226" t="str">
            <v>1年</v>
          </cell>
          <cell r="U226" t="str">
            <v>体･特</v>
          </cell>
          <cell r="V226" t="str">
            <v>保体</v>
          </cell>
          <cell r="W226" t="str">
            <v>野球/正</v>
          </cell>
          <cell r="Y226" t="str">
            <v>070553972</v>
          </cell>
          <cell r="Z226" t="str">
            <v>鹿児島銀行</v>
          </cell>
          <cell r="AA226" t="str">
            <v>日当山</v>
          </cell>
          <cell r="AB226" t="str">
            <v>441-120812</v>
          </cell>
          <cell r="AC226" t="str">
            <v>配/子1(特1) 24500</v>
          </cell>
          <cell r="AD226" t="str">
            <v>車25分16.1㎞=　13,700</v>
          </cell>
          <cell r="AE226" t="str">
            <v>借家/47000･　23000</v>
          </cell>
          <cell r="AF226">
            <v>300405</v>
          </cell>
          <cell r="AG226">
            <v>40909</v>
          </cell>
          <cell r="AH226">
            <v>445877</v>
          </cell>
          <cell r="AI226">
            <v>418151</v>
          </cell>
          <cell r="AJ226">
            <v>16726</v>
          </cell>
          <cell r="AK226">
            <v>41365</v>
          </cell>
          <cell r="AN226" t="str">
            <v/>
          </cell>
          <cell r="AO226" t="str">
            <v/>
          </cell>
          <cell r="AP226" t="str">
            <v/>
          </cell>
          <cell r="AQ226" t="str">
            <v/>
          </cell>
          <cell r="AV226" t="str">
            <v>鹿児島銀行</v>
          </cell>
          <cell r="AW226" t="str">
            <v>日当山</v>
          </cell>
          <cell r="AX226" t="str">
            <v>441-120812</v>
          </cell>
          <cell r="BB226">
            <v>30407</v>
          </cell>
          <cell r="BC226">
            <v>418151</v>
          </cell>
          <cell r="BD226" t="str">
            <v>清美/無職</v>
          </cell>
          <cell r="BE226" t="str">
            <v>西　清美</v>
          </cell>
          <cell r="BF226" t="str">
            <v>ﾆｼ　ｷﾖﾐ</v>
          </cell>
          <cell r="BG226">
            <v>23658</v>
          </cell>
        </row>
        <row r="227">
          <cell r="B227">
            <v>223</v>
          </cell>
          <cell r="C227">
            <v>1</v>
          </cell>
          <cell r="D227" t="str">
            <v>0</v>
          </cell>
          <cell r="E227" t="str">
            <v>2-</v>
          </cell>
          <cell r="F227" t="str">
            <v>135</v>
          </cell>
          <cell r="G227" t="str">
            <v>教諭</v>
          </cell>
          <cell r="H227" t="str">
            <v>村山　満</v>
          </cell>
          <cell r="I227" t="str">
            <v>熊　種子島中学校</v>
          </cell>
          <cell r="J227" t="str">
            <v>鹿児島市伊敷台6丁目</v>
          </cell>
          <cell r="K227" t="str">
            <v>15-21</v>
          </cell>
          <cell r="L227" t="str">
            <v>伊敷</v>
          </cell>
          <cell r="M227">
            <v>642711</v>
          </cell>
          <cell r="N227" t="str">
            <v>890-0007</v>
          </cell>
          <cell r="O227" t="str">
            <v>080</v>
          </cell>
          <cell r="P227" t="str">
            <v>5284</v>
          </cell>
          <cell r="Q227" t="str">
            <v>0974</v>
          </cell>
          <cell r="R227" t="str">
            <v>1年</v>
          </cell>
          <cell r="S227" t="str">
            <v>教務主任(手当有)</v>
          </cell>
          <cell r="T227" t="str">
            <v>1年</v>
          </cell>
          <cell r="U227" t="str">
            <v>数･総</v>
          </cell>
          <cell r="V227" t="str">
            <v>数学/総合</v>
          </cell>
          <cell r="W227" t="str">
            <v>バレー/テニス/副</v>
          </cell>
          <cell r="Y227" t="str">
            <v>070642711</v>
          </cell>
          <cell r="Z227" t="str">
            <v>鹿児島銀行</v>
          </cell>
          <cell r="AA227" t="str">
            <v>指宿</v>
          </cell>
          <cell r="AB227" t="str">
            <v>210-916549</v>
          </cell>
          <cell r="AD227" t="str">
            <v>車60分38.1㎞=　26,100</v>
          </cell>
          <cell r="AE227" t="str">
            <v>自宅/  0</v>
          </cell>
          <cell r="AF227">
            <v>390607</v>
          </cell>
          <cell r="AG227">
            <v>42005</v>
          </cell>
          <cell r="AH227">
            <v>420056</v>
          </cell>
          <cell r="AI227">
            <v>403900</v>
          </cell>
          <cell r="AJ227">
            <v>16156</v>
          </cell>
          <cell r="AK227">
            <v>41000</v>
          </cell>
          <cell r="AN227" t="str">
            <v/>
          </cell>
          <cell r="AO227" t="str">
            <v/>
          </cell>
          <cell r="AP227" t="str">
            <v/>
          </cell>
          <cell r="AQ227" t="str">
            <v/>
          </cell>
          <cell r="AV227" t="str">
            <v>九州労金</v>
          </cell>
          <cell r="AW227" t="str">
            <v>鹿屋</v>
          </cell>
          <cell r="AX227" t="str">
            <v>934-2075219</v>
          </cell>
          <cell r="BB227">
            <v>32599</v>
          </cell>
          <cell r="BC227">
            <v>395800</v>
          </cell>
        </row>
        <row r="228">
          <cell r="B228">
            <v>224</v>
          </cell>
          <cell r="C228">
            <v>0</v>
          </cell>
          <cell r="D228" t="str">
            <v>0</v>
          </cell>
          <cell r="E228" t="str">
            <v>2-</v>
          </cell>
          <cell r="F228" t="str">
            <v>105</v>
          </cell>
          <cell r="G228" t="str">
            <v>教諭</v>
          </cell>
          <cell r="H228" t="str">
            <v>福滿　一秀</v>
          </cell>
          <cell r="I228" t="str">
            <v>150727自宅転居</v>
          </cell>
          <cell r="J228" t="str">
            <v>鹿児島市西陵6丁目</v>
          </cell>
          <cell r="K228" t="str">
            <v>33-37</v>
          </cell>
          <cell r="L228" t="str">
            <v>田上</v>
          </cell>
          <cell r="M228">
            <v>694517</v>
          </cell>
          <cell r="N228" t="str">
            <v>890-0032</v>
          </cell>
          <cell r="O228" t="str">
            <v>090</v>
          </cell>
          <cell r="P228" t="str">
            <v>2399</v>
          </cell>
          <cell r="Q228" t="str">
            <v>9722</v>
          </cell>
          <cell r="R228" t="str">
            <v>2-1</v>
          </cell>
          <cell r="S228" t="str">
            <v>生徒指導主任(手当有)</v>
          </cell>
          <cell r="T228" t="str">
            <v>2年</v>
          </cell>
          <cell r="U228" t="str">
            <v>社･総</v>
          </cell>
          <cell r="V228" t="str">
            <v>社会/道徳</v>
          </cell>
          <cell r="W228" t="str">
            <v>バレー/正</v>
          </cell>
          <cell r="Y228" t="str">
            <v>070694517</v>
          </cell>
          <cell r="Z228" t="str">
            <v>鹿児島銀行</v>
          </cell>
          <cell r="AA228" t="str">
            <v>寿</v>
          </cell>
          <cell r="AB228" t="str">
            <v>501-555088</v>
          </cell>
          <cell r="AC228" t="str">
            <v>子1(特1)</v>
          </cell>
          <cell r="AD228" t="str">
            <v>車90分43.1㎞=　28,800</v>
          </cell>
          <cell r="AE228" t="str">
            <v>借家/75000･　27000</v>
          </cell>
          <cell r="AF228">
            <v>460713</v>
          </cell>
          <cell r="AG228">
            <v>42005</v>
          </cell>
          <cell r="AH228">
            <v>398736</v>
          </cell>
          <cell r="AI228">
            <v>383400</v>
          </cell>
          <cell r="AJ228">
            <v>15336</v>
          </cell>
          <cell r="AK228">
            <v>41365</v>
          </cell>
          <cell r="AN228" t="str">
            <v/>
          </cell>
          <cell r="AO228" t="str">
            <v/>
          </cell>
          <cell r="AP228" t="str">
            <v/>
          </cell>
          <cell r="AQ228" t="str">
            <v/>
          </cell>
          <cell r="AV228" t="str">
            <v>鹿児島銀行</v>
          </cell>
          <cell r="AW228" t="str">
            <v>寿</v>
          </cell>
          <cell r="AX228" t="str">
            <v>501-555088</v>
          </cell>
          <cell r="BB228">
            <v>34790</v>
          </cell>
          <cell r="BC228">
            <v>375800</v>
          </cell>
          <cell r="BD228" t="str">
            <v>かおり/本城小養教</v>
          </cell>
          <cell r="BE228" t="str">
            <v>福滿　かおり</v>
          </cell>
          <cell r="BF228" t="str">
            <v>ﾌｸﾐﾂ　ｶｵﾘ</v>
          </cell>
        </row>
        <row r="229">
          <cell r="B229">
            <v>225</v>
          </cell>
          <cell r="G229" t="str">
            <v>非常勤講師</v>
          </cell>
          <cell r="H229" t="str">
            <v>松村　真知子</v>
          </cell>
          <cell r="I229" t="str">
            <v>退職</v>
          </cell>
          <cell r="J229" t="str">
            <v>霧島市国分中央</v>
          </cell>
          <cell r="K229" t="str">
            <v>6-21-21-5</v>
          </cell>
          <cell r="L229" t="str">
            <v>国分</v>
          </cell>
          <cell r="M229">
            <v>30400</v>
          </cell>
          <cell r="N229" t="str">
            <v>899-4332</v>
          </cell>
          <cell r="O229" t="str">
            <v>090</v>
          </cell>
          <cell r="P229" t="str">
            <v>9075</v>
          </cell>
          <cell r="Q229" t="str">
            <v>6502</v>
          </cell>
          <cell r="R229">
            <v>35</v>
          </cell>
          <cell r="S229">
            <v>116</v>
          </cell>
          <cell r="T229" t="str">
            <v>発令→</v>
          </cell>
          <cell r="U229">
            <v>42108</v>
          </cell>
          <cell r="V229" t="str">
            <v>美術</v>
          </cell>
          <cell r="W229">
            <v>42108</v>
          </cell>
          <cell r="X229">
            <v>42460</v>
          </cell>
          <cell r="Y229" t="str">
            <v>271030400</v>
          </cell>
          <cell r="Z229" t="str">
            <v>鹿児島銀行</v>
          </cell>
          <cell r="AA229" t="str">
            <v>隼人</v>
          </cell>
          <cell r="AB229" t="str">
            <v>440-908187</v>
          </cell>
          <cell r="AN229" t="str">
            <v/>
          </cell>
          <cell r="AO229" t="str">
            <v/>
          </cell>
          <cell r="AP229" t="str">
            <v/>
          </cell>
          <cell r="AQ229" t="str">
            <v/>
          </cell>
          <cell r="AV229" t="str">
            <v>鹿児島銀行</v>
          </cell>
          <cell r="AW229" t="str">
            <v>隼人</v>
          </cell>
          <cell r="AX229" t="str">
            <v>908187</v>
          </cell>
          <cell r="AY229" t="str">
            <v>鹿児島銀行 隼人 440-908187</v>
          </cell>
          <cell r="BC229">
            <v>0</v>
          </cell>
        </row>
        <row r="230">
          <cell r="B230">
            <v>226</v>
          </cell>
          <cell r="G230" t="str">
            <v>学校主事</v>
          </cell>
          <cell r="H230" t="str">
            <v>相良　英子</v>
          </cell>
          <cell r="I230" t="str">
            <v>竹子小学校</v>
          </cell>
          <cell r="J230" t="str">
            <v>霧島市溝辺町有川</v>
          </cell>
          <cell r="K230" t="str">
            <v>651-3</v>
          </cell>
          <cell r="O230" t="str">
            <v>0995</v>
          </cell>
          <cell r="P230" t="str">
            <v>59</v>
          </cell>
          <cell r="Q230" t="str">
            <v>2443</v>
          </cell>
          <cell r="R230" t="str">
            <v>学校主事</v>
          </cell>
          <cell r="Y230" t="str">
            <v/>
          </cell>
          <cell r="AN230" t="str">
            <v/>
          </cell>
          <cell r="AO230" t="str">
            <v/>
          </cell>
          <cell r="AP230" t="str">
            <v/>
          </cell>
          <cell r="AQ230" t="str">
            <v/>
          </cell>
          <cell r="AV230">
            <v>0</v>
          </cell>
          <cell r="AY230" t="str">
            <v xml:space="preserve">  </v>
          </cell>
          <cell r="BC230">
            <v>0</v>
          </cell>
        </row>
        <row r="231">
          <cell r="B231">
            <v>227</v>
          </cell>
          <cell r="C231">
            <v>1</v>
          </cell>
          <cell r="D231" t="str">
            <v>0</v>
          </cell>
          <cell r="E231" t="str">
            <v>2-</v>
          </cell>
          <cell r="F231" t="str">
            <v>095</v>
          </cell>
          <cell r="G231" t="str">
            <v>教諭</v>
          </cell>
          <cell r="H231" t="str">
            <v>和田　慎也</v>
          </cell>
          <cell r="I231" t="str">
            <v>160417転居</v>
          </cell>
          <cell r="J231" t="str">
            <v>姶良市加治木町木田</v>
          </cell>
          <cell r="K231" t="str">
            <v>4274</v>
          </cell>
          <cell r="L231" t="str">
            <v>反土</v>
          </cell>
          <cell r="M231">
            <v>722171</v>
          </cell>
          <cell r="N231" t="str">
            <v>899-5241</v>
          </cell>
          <cell r="O231" t="str">
            <v>090</v>
          </cell>
          <cell r="P231" t="str">
            <v>7151</v>
          </cell>
          <cell r="Q231" t="str">
            <v>8493</v>
          </cell>
          <cell r="R231" t="str">
            <v>3-1</v>
          </cell>
          <cell r="S231" t="str">
            <v>進路指導係(手当無)</v>
          </cell>
          <cell r="T231" t="str">
            <v>3年</v>
          </cell>
          <cell r="U231" t="str">
            <v>数･総･技･特</v>
          </cell>
          <cell r="V231" t="str">
            <v>数学</v>
          </cell>
          <cell r="W231" t="str">
            <v>サッカー/正</v>
          </cell>
          <cell r="Y231" t="str">
            <v>070722171</v>
          </cell>
          <cell r="Z231" t="str">
            <v>鹿児島銀行</v>
          </cell>
          <cell r="AA231" t="str">
            <v>川内</v>
          </cell>
          <cell r="AB231" t="str">
            <v>300-1448982</v>
          </cell>
          <cell r="AC231" t="str">
            <v>配0</v>
          </cell>
          <cell r="AD231" t="str">
            <v>車20分12.6㎞=　10,200</v>
          </cell>
          <cell r="AE231" t="str">
            <v>借家/53000･　26000</v>
          </cell>
          <cell r="AF231">
            <v>480516</v>
          </cell>
          <cell r="AG231">
            <v>42370</v>
          </cell>
          <cell r="AH231">
            <v>382408</v>
          </cell>
          <cell r="AI231">
            <v>367700</v>
          </cell>
          <cell r="AJ231">
            <v>14708</v>
          </cell>
          <cell r="AK231">
            <v>42095</v>
          </cell>
          <cell r="AN231" t="str">
            <v/>
          </cell>
          <cell r="AO231" t="str">
            <v/>
          </cell>
          <cell r="AP231" t="str">
            <v/>
          </cell>
          <cell r="AQ231" t="str">
            <v/>
          </cell>
          <cell r="AV231" t="str">
            <v>鹿児島銀行</v>
          </cell>
          <cell r="AW231" t="str">
            <v>川内</v>
          </cell>
          <cell r="AX231" t="str">
            <v>300-1448982</v>
          </cell>
          <cell r="AY231" t="str">
            <v>ゆうちょ銀行</v>
          </cell>
          <cell r="AZ231" t="str">
            <v>17840</v>
          </cell>
          <cell r="BA231" t="str">
            <v>17535911</v>
          </cell>
          <cell r="BB231">
            <v>36251</v>
          </cell>
          <cell r="BC231">
            <v>367700</v>
          </cell>
          <cell r="BD231" t="str">
            <v>陽子/無職</v>
          </cell>
          <cell r="BE231" t="str">
            <v>和田  陽子</v>
          </cell>
          <cell r="BF231" t="str">
            <v>ﾜﾀﾞ　ﾖｳｺ</v>
          </cell>
          <cell r="BG231">
            <v>28445</v>
          </cell>
        </row>
        <row r="232">
          <cell r="B232">
            <v>228</v>
          </cell>
          <cell r="G232" t="str">
            <v>学校主事</v>
          </cell>
          <cell r="H232" t="str">
            <v>上園　美智子</v>
          </cell>
          <cell r="I232" t="str">
            <v>160430退職</v>
          </cell>
          <cell r="J232" t="str">
            <v>霧島市溝辺町麓</v>
          </cell>
          <cell r="K232" t="str">
            <v>519-1</v>
          </cell>
          <cell r="N232" t="str">
            <v>899-6404</v>
          </cell>
          <cell r="O232" t="str">
            <v>0995</v>
          </cell>
          <cell r="P232" t="str">
            <v>58</v>
          </cell>
          <cell r="Q232" t="str">
            <v>3108</v>
          </cell>
          <cell r="R232" t="str">
            <v>学校主事</v>
          </cell>
          <cell r="Y232" t="str">
            <v/>
          </cell>
          <cell r="AN232" t="str">
            <v/>
          </cell>
          <cell r="AO232" t="str">
            <v/>
          </cell>
          <cell r="AP232" t="str">
            <v/>
          </cell>
          <cell r="AQ232" t="str">
            <v/>
          </cell>
          <cell r="AV232">
            <v>0</v>
          </cell>
          <cell r="AY232" t="str">
            <v xml:space="preserve">  </v>
          </cell>
          <cell r="BC232">
            <v>0</v>
          </cell>
        </row>
        <row r="233">
          <cell r="B233">
            <v>229</v>
          </cell>
        </row>
        <row r="234">
          <cell r="B234">
            <v>230</v>
          </cell>
        </row>
        <row r="235">
          <cell r="B235">
            <v>231</v>
          </cell>
        </row>
        <row r="236">
          <cell r="B236">
            <v>232</v>
          </cell>
        </row>
        <row r="237">
          <cell r="B237">
            <v>233</v>
          </cell>
        </row>
        <row r="238">
          <cell r="B238">
            <v>234</v>
          </cell>
        </row>
        <row r="239">
          <cell r="B239">
            <v>235</v>
          </cell>
        </row>
        <row r="240">
          <cell r="B240">
            <v>236</v>
          </cell>
        </row>
        <row r="241">
          <cell r="B241">
            <v>237</v>
          </cell>
        </row>
        <row r="242">
          <cell r="B242">
            <v>238</v>
          </cell>
        </row>
        <row r="243">
          <cell r="B243">
            <v>239</v>
          </cell>
        </row>
        <row r="244">
          <cell r="B244">
            <v>240</v>
          </cell>
        </row>
        <row r="245">
          <cell r="B245">
            <v>241</v>
          </cell>
        </row>
        <row r="246">
          <cell r="B246">
            <v>242</v>
          </cell>
        </row>
        <row r="247">
          <cell r="B247">
            <v>243</v>
          </cell>
        </row>
        <row r="248">
          <cell r="B248">
            <v>244</v>
          </cell>
        </row>
        <row r="249">
          <cell r="B249">
            <v>245</v>
          </cell>
        </row>
        <row r="250">
          <cell r="B250">
            <v>246</v>
          </cell>
        </row>
        <row r="251">
          <cell r="B251">
            <v>247</v>
          </cell>
        </row>
        <row r="252">
          <cell r="B252">
            <v>248</v>
          </cell>
        </row>
        <row r="253">
          <cell r="B253">
            <v>249</v>
          </cell>
        </row>
        <row r="254">
          <cell r="B254">
            <v>250</v>
          </cell>
        </row>
        <row r="255">
          <cell r="B255">
            <v>251</v>
          </cell>
        </row>
        <row r="256">
          <cell r="B256">
            <v>252</v>
          </cell>
        </row>
        <row r="257">
          <cell r="B257">
            <v>253</v>
          </cell>
        </row>
        <row r="258">
          <cell r="B258">
            <v>254</v>
          </cell>
        </row>
        <row r="259">
          <cell r="B259">
            <v>255</v>
          </cell>
        </row>
        <row r="260">
          <cell r="B260">
            <v>256</v>
          </cell>
        </row>
        <row r="261">
          <cell r="B261">
            <v>257</v>
          </cell>
        </row>
        <row r="262">
          <cell r="B262">
            <v>258</v>
          </cell>
        </row>
        <row r="263">
          <cell r="B263">
            <v>259</v>
          </cell>
        </row>
        <row r="264">
          <cell r="B264">
            <v>260</v>
          </cell>
        </row>
        <row r="265">
          <cell r="B265">
            <v>261</v>
          </cell>
        </row>
        <row r="266">
          <cell r="B266">
            <v>262</v>
          </cell>
        </row>
        <row r="267">
          <cell r="B267">
            <v>263</v>
          </cell>
        </row>
        <row r="268">
          <cell r="B268">
            <v>264</v>
          </cell>
        </row>
        <row r="269">
          <cell r="B269">
            <v>265</v>
          </cell>
        </row>
        <row r="270">
          <cell r="B270">
            <v>266</v>
          </cell>
        </row>
        <row r="271">
          <cell r="B271">
            <v>267</v>
          </cell>
        </row>
        <row r="272">
          <cell r="B272">
            <v>268</v>
          </cell>
        </row>
        <row r="273">
          <cell r="B273">
            <v>269</v>
          </cell>
        </row>
        <row r="274">
          <cell r="B274">
            <v>270</v>
          </cell>
        </row>
        <row r="275">
          <cell r="B275">
            <v>271</v>
          </cell>
        </row>
        <row r="276">
          <cell r="B276">
            <v>272</v>
          </cell>
        </row>
        <row r="277">
          <cell r="B277">
            <v>273</v>
          </cell>
        </row>
        <row r="278">
          <cell r="B278">
            <v>274</v>
          </cell>
        </row>
        <row r="279">
          <cell r="B279">
            <v>275</v>
          </cell>
        </row>
        <row r="280">
          <cell r="B280">
            <v>276</v>
          </cell>
        </row>
        <row r="281">
          <cell r="B281">
            <v>277</v>
          </cell>
        </row>
        <row r="282">
          <cell r="B282">
            <v>278</v>
          </cell>
        </row>
        <row r="283">
          <cell r="B283">
            <v>279</v>
          </cell>
        </row>
        <row r="284">
          <cell r="B284">
            <v>280</v>
          </cell>
        </row>
        <row r="285">
          <cell r="B285">
            <v>281</v>
          </cell>
        </row>
        <row r="286">
          <cell r="B286">
            <v>282</v>
          </cell>
        </row>
        <row r="287">
          <cell r="B287">
            <v>283</v>
          </cell>
        </row>
        <row r="288">
          <cell r="B288">
            <v>284</v>
          </cell>
        </row>
        <row r="289">
          <cell r="B289">
            <v>285</v>
          </cell>
        </row>
        <row r="290">
          <cell r="B290">
            <v>286</v>
          </cell>
        </row>
        <row r="291">
          <cell r="B291">
            <v>287</v>
          </cell>
        </row>
        <row r="292">
          <cell r="B292">
            <v>288</v>
          </cell>
        </row>
        <row r="293">
          <cell r="B293">
            <v>289</v>
          </cell>
        </row>
        <row r="294">
          <cell r="B294">
            <v>290</v>
          </cell>
        </row>
        <row r="295">
          <cell r="B295">
            <v>291</v>
          </cell>
        </row>
        <row r="296">
          <cell r="B296">
            <v>292</v>
          </cell>
        </row>
        <row r="297">
          <cell r="B297">
            <v>293</v>
          </cell>
        </row>
        <row r="298">
          <cell r="B298">
            <v>294</v>
          </cell>
        </row>
        <row r="299">
          <cell r="B299">
            <v>295</v>
          </cell>
        </row>
        <row r="300">
          <cell r="B300">
            <v>296</v>
          </cell>
        </row>
        <row r="301">
          <cell r="B301">
            <v>297</v>
          </cell>
        </row>
        <row r="302">
          <cell r="B302">
            <v>298</v>
          </cell>
        </row>
        <row r="303">
          <cell r="B303">
            <v>299</v>
          </cell>
        </row>
        <row r="304">
          <cell r="B304">
            <v>300</v>
          </cell>
        </row>
        <row r="305">
          <cell r="B305">
            <v>301</v>
          </cell>
        </row>
        <row r="306">
          <cell r="B306">
            <v>302</v>
          </cell>
        </row>
        <row r="307">
          <cell r="B307">
            <v>303</v>
          </cell>
        </row>
        <row r="308">
          <cell r="B308">
            <v>304</v>
          </cell>
        </row>
        <row r="309">
          <cell r="B309">
            <v>305</v>
          </cell>
        </row>
        <row r="310">
          <cell r="B310">
            <v>306</v>
          </cell>
        </row>
        <row r="311">
          <cell r="B311">
            <v>307</v>
          </cell>
        </row>
        <row r="312">
          <cell r="B312">
            <v>308</v>
          </cell>
        </row>
        <row r="313">
          <cell r="B313">
            <v>309</v>
          </cell>
        </row>
        <row r="314">
          <cell r="B314">
            <v>310</v>
          </cell>
        </row>
        <row r="315">
          <cell r="B315">
            <v>311</v>
          </cell>
        </row>
        <row r="316">
          <cell r="B316">
            <v>312</v>
          </cell>
        </row>
        <row r="317">
          <cell r="B317">
            <v>313</v>
          </cell>
        </row>
        <row r="318">
          <cell r="B318">
            <v>314</v>
          </cell>
        </row>
        <row r="319">
          <cell r="B319">
            <v>315</v>
          </cell>
        </row>
        <row r="320">
          <cell r="B320">
            <v>316</v>
          </cell>
        </row>
        <row r="321">
          <cell r="B321">
            <v>317</v>
          </cell>
        </row>
        <row r="322">
          <cell r="B322">
            <v>318</v>
          </cell>
        </row>
        <row r="323">
          <cell r="B323">
            <v>319</v>
          </cell>
        </row>
        <row r="324">
          <cell r="B324">
            <v>320</v>
          </cell>
        </row>
        <row r="325">
          <cell r="B325">
            <v>321</v>
          </cell>
        </row>
        <row r="326">
          <cell r="B326">
            <v>322</v>
          </cell>
        </row>
        <row r="327">
          <cell r="B327">
            <v>323</v>
          </cell>
        </row>
        <row r="328">
          <cell r="B328">
            <v>324</v>
          </cell>
        </row>
        <row r="329">
          <cell r="B329">
            <v>325</v>
          </cell>
        </row>
        <row r="330">
          <cell r="B330">
            <v>326</v>
          </cell>
        </row>
        <row r="331">
          <cell r="B331">
            <v>327</v>
          </cell>
        </row>
        <row r="332">
          <cell r="B332">
            <v>328</v>
          </cell>
        </row>
        <row r="333">
          <cell r="B333">
            <v>329</v>
          </cell>
        </row>
        <row r="334">
          <cell r="B334">
            <v>330</v>
          </cell>
        </row>
        <row r="335">
          <cell r="B335">
            <v>331</v>
          </cell>
        </row>
        <row r="336">
          <cell r="B336">
            <v>332</v>
          </cell>
        </row>
        <row r="337">
          <cell r="B337">
            <v>333</v>
          </cell>
        </row>
        <row r="338">
          <cell r="B338">
            <v>334</v>
          </cell>
        </row>
        <row r="339">
          <cell r="B339">
            <v>335</v>
          </cell>
        </row>
        <row r="340">
          <cell r="B340">
            <v>336</v>
          </cell>
        </row>
        <row r="341">
          <cell r="B341">
            <v>337</v>
          </cell>
        </row>
        <row r="342">
          <cell r="B342">
            <v>338</v>
          </cell>
        </row>
        <row r="343">
          <cell r="B343">
            <v>339</v>
          </cell>
        </row>
        <row r="344">
          <cell r="B344">
            <v>340</v>
          </cell>
        </row>
        <row r="345">
          <cell r="B345">
            <v>341</v>
          </cell>
        </row>
        <row r="346">
          <cell r="B346">
            <v>342</v>
          </cell>
        </row>
        <row r="347">
          <cell r="B347">
            <v>343</v>
          </cell>
        </row>
        <row r="348">
          <cell r="B348">
            <v>344</v>
          </cell>
        </row>
        <row r="349">
          <cell r="B349">
            <v>345</v>
          </cell>
        </row>
        <row r="350">
          <cell r="B350">
            <v>346</v>
          </cell>
        </row>
        <row r="351">
          <cell r="B351">
            <v>347</v>
          </cell>
        </row>
        <row r="352">
          <cell r="B352">
            <v>348</v>
          </cell>
        </row>
        <row r="353">
          <cell r="B353">
            <v>349</v>
          </cell>
        </row>
        <row r="354">
          <cell r="B354">
            <v>350</v>
          </cell>
        </row>
        <row r="355">
          <cell r="B355">
            <v>351</v>
          </cell>
        </row>
        <row r="356">
          <cell r="B356">
            <v>352</v>
          </cell>
        </row>
        <row r="357">
          <cell r="B357">
            <v>353</v>
          </cell>
        </row>
        <row r="358">
          <cell r="B358">
            <v>354</v>
          </cell>
        </row>
        <row r="359">
          <cell r="B359">
            <v>355</v>
          </cell>
        </row>
        <row r="360">
          <cell r="B360">
            <v>356</v>
          </cell>
        </row>
        <row r="361">
          <cell r="B361">
            <v>357</v>
          </cell>
        </row>
        <row r="362">
          <cell r="B362">
            <v>358</v>
          </cell>
        </row>
        <row r="363">
          <cell r="B363">
            <v>359</v>
          </cell>
        </row>
        <row r="364">
          <cell r="B364">
            <v>360</v>
          </cell>
        </row>
        <row r="365">
          <cell r="B365">
            <v>361</v>
          </cell>
        </row>
        <row r="366">
          <cell r="B366">
            <v>362</v>
          </cell>
        </row>
        <row r="367">
          <cell r="B367">
            <v>363</v>
          </cell>
        </row>
        <row r="368">
          <cell r="B368">
            <v>364</v>
          </cell>
        </row>
        <row r="369">
          <cell r="B369">
            <v>365</v>
          </cell>
        </row>
        <row r="370">
          <cell r="B370">
            <v>366</v>
          </cell>
        </row>
        <row r="371">
          <cell r="B371">
            <v>367</v>
          </cell>
        </row>
        <row r="372">
          <cell r="B372">
            <v>368</v>
          </cell>
        </row>
        <row r="373">
          <cell r="B373">
            <v>369</v>
          </cell>
        </row>
        <row r="374">
          <cell r="B374">
            <v>370</v>
          </cell>
        </row>
        <row r="375">
          <cell r="B375">
            <v>371</v>
          </cell>
        </row>
        <row r="376">
          <cell r="B376">
            <v>372</v>
          </cell>
        </row>
        <row r="377">
          <cell r="B377">
            <v>373</v>
          </cell>
        </row>
        <row r="378">
          <cell r="B378">
            <v>374</v>
          </cell>
        </row>
        <row r="379">
          <cell r="B379">
            <v>375</v>
          </cell>
        </row>
        <row r="380">
          <cell r="B380">
            <v>376</v>
          </cell>
        </row>
        <row r="381">
          <cell r="B381">
            <v>377</v>
          </cell>
        </row>
        <row r="382">
          <cell r="B382">
            <v>378</v>
          </cell>
        </row>
        <row r="383">
          <cell r="B383">
            <v>379</v>
          </cell>
        </row>
        <row r="384">
          <cell r="B384">
            <v>380</v>
          </cell>
        </row>
        <row r="385">
          <cell r="B385">
            <v>381</v>
          </cell>
        </row>
        <row r="386">
          <cell r="B386">
            <v>382</v>
          </cell>
        </row>
        <row r="387">
          <cell r="B387">
            <v>383</v>
          </cell>
        </row>
        <row r="388">
          <cell r="B388">
            <v>384</v>
          </cell>
        </row>
        <row r="389">
          <cell r="B389">
            <v>385</v>
          </cell>
        </row>
        <row r="390">
          <cell r="B390">
            <v>386</v>
          </cell>
        </row>
        <row r="391">
          <cell r="B391">
            <v>387</v>
          </cell>
        </row>
        <row r="392">
          <cell r="B392">
            <v>388</v>
          </cell>
        </row>
        <row r="393">
          <cell r="B393">
            <v>389</v>
          </cell>
        </row>
        <row r="394">
          <cell r="B394">
            <v>390</v>
          </cell>
        </row>
        <row r="395">
          <cell r="B395">
            <v>391</v>
          </cell>
        </row>
        <row r="396">
          <cell r="B396">
            <v>392</v>
          </cell>
        </row>
        <row r="397">
          <cell r="B397">
            <v>393</v>
          </cell>
        </row>
        <row r="398">
          <cell r="B398">
            <v>394</v>
          </cell>
        </row>
        <row r="399">
          <cell r="B399">
            <v>395</v>
          </cell>
        </row>
        <row r="400">
          <cell r="B400">
            <v>396</v>
          </cell>
        </row>
        <row r="401">
          <cell r="B401">
            <v>397</v>
          </cell>
        </row>
        <row r="402">
          <cell r="B402">
            <v>398</v>
          </cell>
        </row>
        <row r="403">
          <cell r="B403">
            <v>399</v>
          </cell>
        </row>
        <row r="404">
          <cell r="B404">
            <v>400</v>
          </cell>
        </row>
        <row r="405">
          <cell r="B405">
            <v>401</v>
          </cell>
        </row>
        <row r="406">
          <cell r="B406">
            <v>402</v>
          </cell>
        </row>
        <row r="407">
          <cell r="B407">
            <v>403</v>
          </cell>
        </row>
        <row r="408">
          <cell r="B408">
            <v>404</v>
          </cell>
        </row>
        <row r="409">
          <cell r="B409">
            <v>405</v>
          </cell>
        </row>
        <row r="410">
          <cell r="B410">
            <v>406</v>
          </cell>
        </row>
        <row r="411">
          <cell r="B411">
            <v>407</v>
          </cell>
        </row>
        <row r="412">
          <cell r="B412">
            <v>408</v>
          </cell>
        </row>
        <row r="413">
          <cell r="B413">
            <v>409</v>
          </cell>
        </row>
        <row r="414">
          <cell r="B414">
            <v>410</v>
          </cell>
        </row>
        <row r="415">
          <cell r="B415">
            <v>411</v>
          </cell>
        </row>
        <row r="416">
          <cell r="B416">
            <v>412</v>
          </cell>
        </row>
        <row r="417">
          <cell r="B417">
            <v>413</v>
          </cell>
        </row>
        <row r="418">
          <cell r="B418">
            <v>414</v>
          </cell>
        </row>
        <row r="419">
          <cell r="B419">
            <v>415</v>
          </cell>
        </row>
        <row r="420">
          <cell r="B420">
            <v>416</v>
          </cell>
        </row>
        <row r="421">
          <cell r="B421">
            <v>417</v>
          </cell>
        </row>
        <row r="422">
          <cell r="B422">
            <v>418</v>
          </cell>
        </row>
        <row r="423">
          <cell r="B423">
            <v>419</v>
          </cell>
        </row>
        <row r="424">
          <cell r="B424">
            <v>420</v>
          </cell>
        </row>
        <row r="425">
          <cell r="B425">
            <v>421</v>
          </cell>
        </row>
        <row r="426">
          <cell r="B426">
            <v>422</v>
          </cell>
        </row>
        <row r="427">
          <cell r="B427">
            <v>423</v>
          </cell>
        </row>
        <row r="428">
          <cell r="B428">
            <v>424</v>
          </cell>
        </row>
        <row r="429">
          <cell r="B429">
            <v>425</v>
          </cell>
        </row>
        <row r="430">
          <cell r="B430">
            <v>426</v>
          </cell>
        </row>
        <row r="431">
          <cell r="B431">
            <v>427</v>
          </cell>
        </row>
        <row r="432">
          <cell r="B432">
            <v>428</v>
          </cell>
        </row>
        <row r="433">
          <cell r="B433">
            <v>429</v>
          </cell>
        </row>
        <row r="434">
          <cell r="B434">
            <v>430</v>
          </cell>
        </row>
        <row r="435">
          <cell r="B435">
            <v>431</v>
          </cell>
        </row>
        <row r="436">
          <cell r="B436">
            <v>432</v>
          </cell>
        </row>
        <row r="437">
          <cell r="B437">
            <v>433</v>
          </cell>
        </row>
        <row r="438">
          <cell r="B438">
            <v>434</v>
          </cell>
        </row>
        <row r="439">
          <cell r="B439">
            <v>435</v>
          </cell>
        </row>
        <row r="440">
          <cell r="B440">
            <v>436</v>
          </cell>
        </row>
        <row r="441">
          <cell r="B441">
            <v>437</v>
          </cell>
        </row>
        <row r="442">
          <cell r="B442">
            <v>438</v>
          </cell>
        </row>
        <row r="443">
          <cell r="B443">
            <v>439</v>
          </cell>
        </row>
        <row r="444">
          <cell r="B444">
            <v>440</v>
          </cell>
        </row>
        <row r="445">
          <cell r="B445">
            <v>441</v>
          </cell>
        </row>
        <row r="446">
          <cell r="B446">
            <v>442</v>
          </cell>
        </row>
        <row r="447">
          <cell r="B447">
            <v>443</v>
          </cell>
        </row>
        <row r="448">
          <cell r="B448">
            <v>444</v>
          </cell>
        </row>
        <row r="449">
          <cell r="B449">
            <v>445</v>
          </cell>
        </row>
        <row r="450">
          <cell r="B450">
            <v>446</v>
          </cell>
        </row>
        <row r="451">
          <cell r="B451">
            <v>447</v>
          </cell>
        </row>
        <row r="452">
          <cell r="B452">
            <v>448</v>
          </cell>
        </row>
        <row r="453">
          <cell r="B453">
            <v>449</v>
          </cell>
        </row>
        <row r="454">
          <cell r="B454">
            <v>450</v>
          </cell>
        </row>
        <row r="455">
          <cell r="B455">
            <v>451</v>
          </cell>
        </row>
        <row r="456">
          <cell r="B456">
            <v>452</v>
          </cell>
        </row>
        <row r="457">
          <cell r="B457">
            <v>453</v>
          </cell>
        </row>
        <row r="458">
          <cell r="B458">
            <v>454</v>
          </cell>
        </row>
        <row r="459">
          <cell r="B459">
            <v>455</v>
          </cell>
        </row>
        <row r="460">
          <cell r="B460">
            <v>456</v>
          </cell>
        </row>
        <row r="461">
          <cell r="B461">
            <v>457</v>
          </cell>
        </row>
        <row r="462">
          <cell r="B462">
            <v>458</v>
          </cell>
        </row>
        <row r="463">
          <cell r="B463">
            <v>459</v>
          </cell>
        </row>
        <row r="464">
          <cell r="B464">
            <v>460</v>
          </cell>
        </row>
        <row r="465">
          <cell r="B465">
            <v>461</v>
          </cell>
        </row>
        <row r="466">
          <cell r="B466">
            <v>462</v>
          </cell>
        </row>
        <row r="467">
          <cell r="B467">
            <v>463</v>
          </cell>
        </row>
        <row r="468">
          <cell r="B468">
            <v>464</v>
          </cell>
        </row>
        <row r="469">
          <cell r="B469">
            <v>465</v>
          </cell>
        </row>
        <row r="470">
          <cell r="B470">
            <v>466</v>
          </cell>
        </row>
        <row r="471">
          <cell r="B471">
            <v>467</v>
          </cell>
        </row>
        <row r="472">
          <cell r="B472">
            <v>468</v>
          </cell>
        </row>
        <row r="473">
          <cell r="B473">
            <v>469</v>
          </cell>
        </row>
        <row r="474">
          <cell r="B474">
            <v>470</v>
          </cell>
        </row>
        <row r="475">
          <cell r="B475">
            <v>471</v>
          </cell>
        </row>
        <row r="476">
          <cell r="B476">
            <v>472</v>
          </cell>
        </row>
        <row r="477">
          <cell r="B477">
            <v>473</v>
          </cell>
        </row>
        <row r="478">
          <cell r="B478">
            <v>474</v>
          </cell>
        </row>
        <row r="479">
          <cell r="B479">
            <v>475</v>
          </cell>
        </row>
        <row r="480">
          <cell r="B480">
            <v>476</v>
          </cell>
        </row>
        <row r="481">
          <cell r="B481">
            <v>477</v>
          </cell>
        </row>
        <row r="482">
          <cell r="B482">
            <v>478</v>
          </cell>
        </row>
        <row r="483">
          <cell r="B483">
            <v>479</v>
          </cell>
        </row>
        <row r="484">
          <cell r="B484">
            <v>480</v>
          </cell>
        </row>
        <row r="485">
          <cell r="B485">
            <v>481</v>
          </cell>
        </row>
        <row r="486">
          <cell r="B486">
            <v>482</v>
          </cell>
        </row>
        <row r="487">
          <cell r="B487">
            <v>483</v>
          </cell>
        </row>
        <row r="488">
          <cell r="B488">
            <v>484</v>
          </cell>
        </row>
        <row r="489">
          <cell r="B489">
            <v>485</v>
          </cell>
        </row>
        <row r="490">
          <cell r="B490">
            <v>486</v>
          </cell>
        </row>
        <row r="491">
          <cell r="B491">
            <v>487</v>
          </cell>
        </row>
        <row r="492">
          <cell r="B492">
            <v>488</v>
          </cell>
        </row>
        <row r="493">
          <cell r="B493">
            <v>489</v>
          </cell>
        </row>
        <row r="494">
          <cell r="B494">
            <v>490</v>
          </cell>
        </row>
        <row r="495">
          <cell r="B495">
            <v>491</v>
          </cell>
        </row>
        <row r="496">
          <cell r="B496">
            <v>492</v>
          </cell>
        </row>
        <row r="497">
          <cell r="B497">
            <v>493</v>
          </cell>
        </row>
        <row r="498">
          <cell r="B498">
            <v>494</v>
          </cell>
        </row>
        <row r="499">
          <cell r="B499">
            <v>495</v>
          </cell>
        </row>
        <row r="500">
          <cell r="B500">
            <v>496</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R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c r="A1" s="86"/>
      <c r="B1" s="87"/>
      <c r="C1" s="87"/>
      <c r="D1" s="87"/>
      <c r="E1" s="88"/>
      <c r="F1" s="84"/>
      <c r="G1" s="85"/>
      <c r="H1" s="89"/>
      <c r="I1" s="90"/>
      <c r="J1" s="9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92" t="str">
        <f>[1]基本ﾃﾞｰﾀ!$B$2</f>
        <v>☆ 学校事務統括システムⅡ XP～WIN7純正規版☆</v>
      </c>
      <c r="E5" s="92"/>
      <c r="F5" s="92"/>
      <c r="G5" s="92"/>
      <c r="H5" s="92"/>
      <c r="I5" s="92"/>
      <c r="J5" s="92"/>
      <c r="K5" s="92"/>
      <c r="L5" s="92"/>
      <c r="M5" s="92"/>
      <c r="N5" s="92"/>
      <c r="O5" s="92"/>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79" t="str">
        <f>[1]基本ﾃﾞｰﾀ!$C3</f>
        <v>Produce ： K.Saito/sub Produce M.Yamanokuchi　2002-2012 Saito Prodeuction</v>
      </c>
      <c r="E6" s="79"/>
      <c r="F6" s="79"/>
      <c r="G6" s="79"/>
      <c r="H6" s="79"/>
      <c r="I6" s="79"/>
      <c r="J6" s="93" t="s">
        <v>0</v>
      </c>
      <c r="K6" s="93"/>
      <c r="L6" s="93"/>
      <c r="M6" s="93"/>
      <c r="N6" s="93"/>
      <c r="O6" s="9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79" t="str">
        <f>[1]基本ﾃﾞｰﾀ!$C4</f>
        <v>Microsoft Excel2010-97/03 &amp; IME/ATOK</v>
      </c>
      <c r="E7" s="79"/>
      <c r="F7" s="79"/>
      <c r="G7" s="79"/>
      <c r="H7" s="79"/>
      <c r="I7" s="79"/>
      <c r="J7" s="80" t="str">
        <f>[1]基本ﾃﾞｰﾀ!$G4</f>
        <v>愛称：つーるﾎﾞｯｸｽ　Ver18 Win7</v>
      </c>
      <c r="K7" s="80"/>
      <c r="L7" s="80"/>
      <c r="M7" s="80"/>
      <c r="N7" s="80"/>
      <c r="O7" s="80"/>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79" t="str">
        <f>[1]基本ﾃﾞｰﾀ!$C5</f>
        <v>つーるﾎﾞｯｸｽ　VBA MACRO　Ver9.10　Vol5.30　XP/Win7共通版</v>
      </c>
      <c r="E8" s="79"/>
      <c r="F8" s="79"/>
      <c r="G8" s="79"/>
      <c r="H8" s="79"/>
      <c r="I8" s="79"/>
      <c r="J8" s="80" t="str">
        <f>[1]基本ﾃﾞｰﾀ!$G5</f>
        <v>OA研究委員会管理</v>
      </c>
      <c r="K8" s="80"/>
      <c r="L8" s="80"/>
      <c r="M8" s="80"/>
      <c r="N8" s="80"/>
      <c r="O8" s="80"/>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霧島市教育委員会</v>
      </c>
      <c r="F9" s="9" t="str">
        <f>[1]基本ﾃﾞｰﾀ!$E6</f>
        <v>高田肥文</v>
      </c>
      <c r="G9" s="4"/>
      <c r="H9" s="4"/>
      <c r="I9" s="4"/>
      <c r="J9" s="94">
        <f>[1]基本ﾃﾞｰﾀ!$J5</f>
        <v>42654</v>
      </c>
      <c r="K9" s="95"/>
      <c r="L9" s="95"/>
      <c r="M9" s="95"/>
      <c r="N9" s="95"/>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98" t="s">
        <v>2</v>
      </c>
      <c r="E10" s="98"/>
      <c r="F10" s="98"/>
      <c r="G10" s="98"/>
      <c r="H10" s="6"/>
      <c r="I10" s="96" t="str">
        <f>[1]基本ﾃﾞｰﾀ!$F7</f>
        <v>姶良・伊佐教育事務所</v>
      </c>
      <c r="J10" s="97"/>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82" t="str">
        <f>[1]基本ﾃﾞｰﾀ!$D8</f>
        <v>霧島市立溝辺中学校</v>
      </c>
      <c r="G11" s="83"/>
      <c r="H11" s="83"/>
      <c r="I11" s="77" t="str">
        <f>[1]基本ﾃﾞｰﾀ!$F8</f>
        <v>所長</v>
      </c>
      <c r="J11" s="78"/>
      <c r="K11" s="78" t="str">
        <f>[1]基本ﾃﾞｰﾀ!$H8</f>
        <v>岩越　悟志</v>
      </c>
      <c r="L11" s="78"/>
      <c r="M11" s="78"/>
      <c r="N11" s="81"/>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82" t="str">
        <f>[1]基本ﾃﾞｰﾀ!$D9</f>
        <v>溝辺中学校</v>
      </c>
      <c r="G12" s="83"/>
      <c r="H12" s="83"/>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82" t="str">
        <f>[1]基本ﾃﾞｰﾀ!$D10</f>
        <v>溝辺</v>
      </c>
      <c r="G13" s="83"/>
      <c r="H13" s="83"/>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82" t="str">
        <f>[1]基本ﾃﾞｰﾀ!$D11</f>
        <v>霧島市溝辺町有川166</v>
      </c>
      <c r="G14" s="83"/>
      <c r="H14" s="83"/>
      <c r="I14" s="96" t="str">
        <f>[1]基本ﾃﾞｰﾀ!$F6</f>
        <v>鹿児島県 教育委員会</v>
      </c>
      <c r="J14" s="97"/>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83" t="str">
        <f>[1]基本ﾃﾞｰﾀ!$D12</f>
        <v>米森　孝代</v>
      </c>
      <c r="G15" s="83"/>
      <c r="H15" s="83"/>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82" t="str">
        <f>[1]基本ﾃﾞｰﾀ!$D13</f>
        <v>28</v>
      </c>
      <c r="G16" s="83"/>
      <c r="H16" s="83"/>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82" t="str">
        <f>[1]基本ﾃﾞｰﾀ!$D14</f>
        <v>01</v>
      </c>
      <c r="G17" s="83"/>
      <c r="H17" s="83"/>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82" t="str">
        <f>[1]基本ﾃﾞｰﾀ!$D15</f>
        <v>10</v>
      </c>
      <c r="G18" s="83"/>
      <c r="H18" s="83"/>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82" t="str">
        <f>[1]基本ﾃﾞｰﾀ!$D16</f>
        <v>03</v>
      </c>
      <c r="G19" s="83"/>
      <c r="H19" s="83"/>
      <c r="I19" s="96" t="str">
        <f>[1]基本ﾃﾞｰﾀ!$F$31</f>
        <v>公立学校共済組合　鹿児島支部</v>
      </c>
      <c r="J19" s="97"/>
      <c r="K19" s="10" t="str">
        <f>[1]基本ﾃﾞｰﾀ!$J$31</f>
        <v>〒890-8577</v>
      </c>
      <c r="L19" s="97" t="str">
        <f>[1]基本ﾃﾞｰﾀ!$K$31</f>
        <v>鹿児島市鴨池新町10-1</v>
      </c>
      <c r="M19" s="97"/>
      <c r="N19" s="97"/>
      <c r="O19" s="97"/>
      <c r="P19" s="97"/>
      <c r="Q19" s="97"/>
      <c r="R19" s="10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82" t="str">
        <f>[1]基本ﾃﾞｰﾀ!$D17</f>
        <v>01</v>
      </c>
      <c r="G20" s="83"/>
      <c r="H20" s="83"/>
      <c r="I20" s="15"/>
      <c r="J20" s="16"/>
      <c r="K20" s="104" t="str">
        <f>[1]基本ﾃﾞｰﾀ!$F$33</f>
        <v>鹿児島県教育庁  内</v>
      </c>
      <c r="L20" s="104"/>
      <c r="M20" s="104"/>
      <c r="N20" s="104"/>
      <c r="O20" s="104"/>
      <c r="P20" s="104"/>
      <c r="Q20" s="104"/>
      <c r="R20" s="105"/>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82" t="str">
        <f>[1]基本ﾃﾞｰﾀ!$D18</f>
        <v>09</v>
      </c>
      <c r="G21" s="83"/>
      <c r="H21" s="83"/>
      <c r="I21" s="15" t="str">
        <f>[1]基本ﾃﾞｰﾀ!$I$33</f>
        <v>TEL(県庁)</v>
      </c>
      <c r="J21" s="16" t="str">
        <f>[1]基本ﾃﾞｰﾀ!$J$33</f>
        <v>099-286-2111</v>
      </c>
      <c r="K21" s="16" t="str">
        <f>[1]基本ﾃﾞｰﾀ!$K$33</f>
        <v>FAX</v>
      </c>
      <c r="L21" s="78" t="str">
        <f>[1]基本ﾃﾞｰﾀ!$L$33</f>
        <v>099-286-5663</v>
      </c>
      <c r="M21" s="78"/>
      <c r="N21" s="78"/>
      <c r="O21" s="78"/>
      <c r="P21" s="78"/>
      <c r="Q21" s="78"/>
      <c r="R21" s="81"/>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82" t="str">
        <f>[1]基本ﾃﾞｰﾀ!$D19</f>
        <v>02</v>
      </c>
      <c r="G22" s="83"/>
      <c r="H22" s="83"/>
      <c r="I22" s="15" t="str">
        <f>[1]基本ﾃﾞｰﾀ!$I$34</f>
        <v>福利係</v>
      </c>
      <c r="J22" s="16" t="str">
        <f>[1]基本ﾃﾞｰﾀ!$J$34</f>
        <v>099-286-5205</v>
      </c>
      <c r="K22" s="16" t="str">
        <f>[1]基本ﾃﾞｰﾀ!$K$34</f>
        <v>内線</v>
      </c>
      <c r="L22" s="101" t="str">
        <f>[1]基本ﾃﾞｰﾀ!$L$34</f>
        <v>5217，5218，5219</v>
      </c>
      <c r="M22" s="101"/>
      <c r="N22" s="101"/>
      <c r="O22" s="101"/>
      <c r="P22" s="101"/>
      <c r="Q22" s="101"/>
      <c r="R22" s="102"/>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82" t="str">
        <f>[1]基本ﾃﾞｰﾀ!$D20</f>
        <v>440710</v>
      </c>
      <c r="G23" s="83"/>
      <c r="H23" s="83"/>
      <c r="I23" s="15" t="str">
        <f>[1]基本ﾃﾞｰﾀ!$I$35</f>
        <v>厚生係</v>
      </c>
      <c r="J23" s="16" t="str">
        <f>[1]基本ﾃﾞｰﾀ!$J$35</f>
        <v>099-286-5206</v>
      </c>
      <c r="K23" s="16" t="str">
        <f>[1]基本ﾃﾞｰﾀ!$K$34</f>
        <v>内線</v>
      </c>
      <c r="L23" s="101" t="str">
        <f>[1]基本ﾃﾞｰﾀ!$L$35</f>
        <v>5214，5215，5216</v>
      </c>
      <c r="M23" s="101"/>
      <c r="N23" s="101"/>
      <c r="O23" s="101"/>
      <c r="P23" s="101"/>
      <c r="Q23" s="101"/>
      <c r="R23" s="102"/>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82" t="str">
        <f>[1]基本ﾃﾞｰﾀ!$D21</f>
        <v>899-6401</v>
      </c>
      <c r="G24" s="83"/>
      <c r="H24" s="83"/>
      <c r="I24" s="12" t="str">
        <f>[1]基本ﾃﾞｰﾀ!$I$36</f>
        <v>年金給付係</v>
      </c>
      <c r="J24" s="13"/>
      <c r="K24" s="13" t="str">
        <f>[1]基本ﾃﾞｰﾀ!$K$34</f>
        <v>内線</v>
      </c>
      <c r="L24" s="99" t="str">
        <f>[1]基本ﾃﾞｰﾀ!$L$36</f>
        <v>5220，5221，5222</v>
      </c>
      <c r="M24" s="99"/>
      <c r="N24" s="99"/>
      <c r="O24" s="99"/>
      <c r="P24" s="99"/>
      <c r="Q24" s="99"/>
      <c r="R24" s="100"/>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82" t="str">
        <f>[1]基本ﾃﾞｰﾀ!$D22</f>
        <v>0995-59-2006</v>
      </c>
      <c r="G25" s="83"/>
      <c r="H25" s="83"/>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82" t="str">
        <f>[1]基本ﾃﾞｰﾀ!$D23</f>
        <v>0995-59-3783</v>
      </c>
      <c r="G26" s="83"/>
      <c r="H26" s="83"/>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82" t="str">
        <f>[1]基本ﾃﾞｰﾀ!$D24</f>
        <v>事務主幹</v>
      </c>
      <c r="G27" s="83"/>
      <c r="H27" s="83"/>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82" t="str">
        <f>[1]基本ﾃﾞｰﾀ!$D25</f>
        <v>齋藤　勝範</v>
      </c>
      <c r="G28" s="83"/>
      <c r="H28" s="83"/>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82">
        <f>[1]基本ﾃﾞｰﾀ!$D26</f>
        <v>0</v>
      </c>
      <c r="G29" s="83"/>
      <c r="H29" s="83"/>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82">
        <f>[1]基本ﾃﾞｰﾀ!$D27</f>
        <v>0</v>
      </c>
      <c r="G30" s="83"/>
      <c r="H30" s="83"/>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L23:R23"/>
    <mergeCell ref="I19:J19"/>
    <mergeCell ref="L19:R19"/>
    <mergeCell ref="K20:R20"/>
    <mergeCell ref="L21:R21"/>
    <mergeCell ref="L22:R22"/>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4:R24"/>
    <mergeCell ref="A1:E1"/>
    <mergeCell ref="H1:J1"/>
    <mergeCell ref="D5:O5"/>
    <mergeCell ref="J6:O6"/>
    <mergeCell ref="D6:I6"/>
    <mergeCell ref="F22:H22"/>
    <mergeCell ref="F23:H23"/>
    <mergeCell ref="F24:H24"/>
    <mergeCell ref="F18:H18"/>
    <mergeCell ref="F1:G1"/>
    <mergeCell ref="F17:H17"/>
    <mergeCell ref="F15:H15"/>
    <mergeCell ref="F11:H11"/>
    <mergeCell ref="F12:H12"/>
    <mergeCell ref="F16:H16"/>
    <mergeCell ref="I11:J11"/>
    <mergeCell ref="D7:I7"/>
    <mergeCell ref="D8:I8"/>
    <mergeCell ref="J7:O7"/>
    <mergeCell ref="K11:N11"/>
    <mergeCell ref="J8:O8"/>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2:EG302"/>
  <sheetViews>
    <sheetView tabSelected="1" zoomScaleNormal="100" zoomScaleSheetLayoutView="132" workbookViewId="0">
      <selection activeCell="AI67" sqref="AI67"/>
    </sheetView>
  </sheetViews>
  <sheetFormatPr defaultColWidth="1.625" defaultRowHeight="14.25"/>
  <cols>
    <col min="1" max="5" width="1.75" style="20" customWidth="1"/>
    <col min="6" max="7" width="0.875" style="20" customWidth="1"/>
    <col min="8" max="40" width="1.75" style="20" customWidth="1"/>
    <col min="41" max="41" width="2" style="20" customWidth="1"/>
    <col min="42" max="82" width="1.75" style="20" customWidth="1"/>
    <col min="83" max="16384" width="1.625" style="20"/>
  </cols>
  <sheetData>
    <row r="2" spans="14:55" ht="15" thickBot="1"/>
    <row r="3" spans="14:55">
      <c r="N3" s="18"/>
      <c r="O3" s="18"/>
      <c r="P3" s="18"/>
      <c r="Q3" s="107" t="s">
        <v>25</v>
      </c>
      <c r="R3" s="108"/>
      <c r="S3" s="108"/>
      <c r="T3" s="108"/>
      <c r="U3" s="108"/>
      <c r="V3" s="108"/>
      <c r="W3" s="108"/>
      <c r="X3" s="107" t="s">
        <v>26</v>
      </c>
      <c r="Y3" s="108"/>
      <c r="Z3" s="108"/>
      <c r="AA3" s="108"/>
      <c r="AB3" s="108"/>
      <c r="AC3" s="108"/>
      <c r="AD3" s="109"/>
      <c r="AE3" s="19"/>
      <c r="AF3" s="106" t="str">
        <f>IF(N5="","",(VLOOKUP(N5,[1]職員ﾃﾞｰﾀ!$B$6:$BG$500,13)))</f>
        <v>899-0101</v>
      </c>
      <c r="AG3" s="106"/>
      <c r="AH3" s="106"/>
      <c r="AI3" s="106"/>
      <c r="AJ3" s="106"/>
      <c r="AK3" s="106"/>
      <c r="AL3" s="106"/>
      <c r="AM3" s="106"/>
      <c r="AN3" s="106"/>
    </row>
    <row r="4" spans="14:55">
      <c r="N4" s="132" t="s">
        <v>22</v>
      </c>
      <c r="O4" s="132"/>
      <c r="P4" s="18"/>
      <c r="Q4" s="133" t="str">
        <f>IF(N5="","",(VLOOKUP(N5,[1]職員ﾃﾞｰﾀ!$B$6:$BG$500,7)))</f>
        <v xml:space="preserve">薩摩　隼人 </v>
      </c>
      <c r="R4" s="134"/>
      <c r="S4" s="134"/>
      <c r="T4" s="134"/>
      <c r="U4" s="134"/>
      <c r="V4" s="134"/>
      <c r="W4" s="134"/>
      <c r="X4" s="133" t="str">
        <f>IF(N5="","",(VLOOKUP(N5,[1]職員ﾃﾞｰﾀ!$B$6:$BG$500,8)))</f>
        <v>ｻﾂﾏ　ﾊﾔﾄ</v>
      </c>
      <c r="Y4" s="134"/>
      <c r="Z4" s="134"/>
      <c r="AA4" s="134"/>
      <c r="AB4" s="134"/>
      <c r="AC4" s="134"/>
      <c r="AD4" s="135"/>
      <c r="AE4" s="19"/>
      <c r="AF4" s="136" t="s">
        <v>23</v>
      </c>
      <c r="AG4" s="137"/>
      <c r="AH4" s="137"/>
      <c r="AI4" s="137"/>
      <c r="AJ4" s="137"/>
      <c r="AK4" s="137"/>
      <c r="AL4" s="137"/>
      <c r="AM4" s="137"/>
      <c r="AN4" s="138"/>
    </row>
    <row r="5" spans="14:55" ht="18.75">
      <c r="N5" s="139">
        <v>50</v>
      </c>
      <c r="O5" s="140"/>
      <c r="P5" s="18"/>
      <c r="Q5" s="141">
        <f>IF(N5="","",(VLOOKUP(N5,[1]職員ﾃﾞｰﾀ!$B$6:$BG$500,(1)+11)))</f>
        <v>123456</v>
      </c>
      <c r="R5" s="142"/>
      <c r="S5" s="142"/>
      <c r="T5" s="142"/>
      <c r="U5" s="142"/>
      <c r="V5" s="142"/>
      <c r="W5" s="142"/>
      <c r="X5" s="143">
        <f>IF(N5="","",(VLOOKUP(N5,[1]職員ﾃﾞｰﾀ!$B$6:$BG$500,31)))</f>
        <v>450601</v>
      </c>
      <c r="Y5" s="144"/>
      <c r="Z5" s="144"/>
      <c r="AA5" s="144"/>
      <c r="AB5" s="144"/>
      <c r="AC5" s="144"/>
      <c r="AD5" s="145"/>
      <c r="AE5" s="19"/>
      <c r="AF5" s="146" t="s">
        <v>24</v>
      </c>
      <c r="AG5" s="147"/>
      <c r="AH5" s="147"/>
      <c r="AI5" s="147"/>
      <c r="AJ5" s="147"/>
      <c r="AK5" s="147"/>
      <c r="AL5" s="147"/>
      <c r="AM5" s="147"/>
      <c r="AN5" s="148"/>
    </row>
    <row r="6" spans="14:55">
      <c r="N6"/>
      <c r="O6"/>
      <c r="P6"/>
      <c r="Q6" s="128" t="s">
        <v>134</v>
      </c>
      <c r="R6" s="128"/>
      <c r="S6" s="128"/>
      <c r="T6" s="128"/>
      <c r="U6" s="128"/>
      <c r="V6" s="128"/>
      <c r="W6" s="128"/>
      <c r="X6" s="129" t="str">
        <f>IF(N5="","",(VLOOKUP(N5,[1]職員ﾃﾞｰﾀ!$B$6:$BG$500,9)))&amp;IF(N5="","",(VLOOKUP(N5,[1]職員ﾃﾞｰﾀ!$B$6:$BG$500,10)))</f>
        <v>鹿児島市天文館1丁目　2-3</v>
      </c>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row>
    <row r="7" spans="14:55">
      <c r="N7"/>
      <c r="O7"/>
      <c r="P7"/>
      <c r="Q7"/>
      <c r="R7"/>
      <c r="S7"/>
      <c r="T7"/>
      <c r="U7"/>
      <c r="V7"/>
      <c r="W7"/>
      <c r="X7"/>
      <c r="Y7"/>
      <c r="Z7"/>
      <c r="AA7"/>
      <c r="AB7"/>
      <c r="AC7"/>
      <c r="AD7"/>
      <c r="AE7"/>
      <c r="AF7"/>
      <c r="AG7"/>
      <c r="AH7"/>
      <c r="AI7"/>
      <c r="AJ7"/>
      <c r="AK7"/>
      <c r="AL7"/>
      <c r="AM7"/>
      <c r="AN7"/>
      <c r="AO7"/>
    </row>
    <row r="8" spans="14:55" ht="15" thickBot="1"/>
    <row r="9" spans="14:55">
      <c r="Q9" s="107" t="s">
        <v>133</v>
      </c>
      <c r="R9" s="108"/>
      <c r="S9" s="108"/>
      <c r="T9" s="108"/>
      <c r="U9" s="108"/>
      <c r="V9" s="108"/>
      <c r="W9" s="108"/>
      <c r="X9" s="107" t="s">
        <v>132</v>
      </c>
      <c r="Y9" s="108"/>
      <c r="Z9" s="108"/>
      <c r="AA9" s="108"/>
      <c r="AB9" s="108"/>
      <c r="AC9" s="108"/>
      <c r="AD9" s="108"/>
      <c r="AE9" s="110" t="s">
        <v>135</v>
      </c>
      <c r="AF9" s="111"/>
      <c r="AG9" s="111"/>
      <c r="AH9" s="111"/>
      <c r="AI9" s="111"/>
      <c r="AJ9" s="111"/>
      <c r="AK9" s="112"/>
      <c r="AP9" s="107" t="s">
        <v>23</v>
      </c>
      <c r="AQ9" s="108"/>
      <c r="AR9" s="108"/>
      <c r="AS9" s="108"/>
      <c r="AT9" s="108"/>
      <c r="AU9" s="108"/>
      <c r="AV9" s="108"/>
      <c r="AW9" s="108"/>
      <c r="AX9" s="109"/>
    </row>
    <row r="10" spans="14:55" ht="15" thickBot="1">
      <c r="Q10" s="130" t="str">
        <f>IF(N5="","",(VLOOKUP(N5,[1]職員ﾃﾞｰﾀ!$B$6:$BG$500,56)))</f>
        <v>薩摩　みどり</v>
      </c>
      <c r="R10" s="131"/>
      <c r="S10" s="131"/>
      <c r="T10" s="131"/>
      <c r="U10" s="131"/>
      <c r="V10" s="131"/>
      <c r="W10" s="131"/>
      <c r="X10" s="130" t="str">
        <f>IF(N5="","",(VLOOKUP(N5,[1]職員ﾃﾞｰﾀ!$B$6:$BG$500,57)))</f>
        <v>ｻﾂﾏ　ﾐﾄﾞﾘ</v>
      </c>
      <c r="Y10" s="131"/>
      <c r="Z10" s="131"/>
      <c r="AA10" s="131"/>
      <c r="AB10" s="131"/>
      <c r="AC10" s="131"/>
      <c r="AD10" s="131"/>
      <c r="AE10" s="113">
        <v>460711</v>
      </c>
      <c r="AF10" s="114"/>
      <c r="AG10" s="114"/>
      <c r="AH10" s="114"/>
      <c r="AI10" s="114"/>
      <c r="AJ10" s="114"/>
      <c r="AK10" s="115"/>
      <c r="AP10" s="125" t="s">
        <v>24</v>
      </c>
      <c r="AQ10" s="126"/>
      <c r="AR10" s="126"/>
      <c r="AS10" s="126"/>
      <c r="AT10" s="126"/>
      <c r="AU10" s="126"/>
      <c r="AV10" s="126"/>
      <c r="AW10" s="126"/>
      <c r="AX10" s="127"/>
    </row>
    <row r="11" spans="14:55" ht="15" thickBot="1">
      <c r="Q11" s="120" t="s">
        <v>136</v>
      </c>
      <c r="R11" s="121"/>
      <c r="S11" s="121"/>
      <c r="T11" s="121"/>
      <c r="U11" s="121"/>
      <c r="V11" s="121"/>
      <c r="W11" s="121"/>
      <c r="X11" s="122" t="s">
        <v>139</v>
      </c>
      <c r="Y11" s="123"/>
      <c r="Z11" s="123"/>
      <c r="AA11" s="123"/>
      <c r="AB11" s="123"/>
      <c r="AC11" s="123"/>
      <c r="AD11" s="124"/>
      <c r="AE11"/>
      <c r="AF11"/>
      <c r="AG11"/>
      <c r="AH11"/>
      <c r="AI11"/>
      <c r="AJ11"/>
      <c r="AK11"/>
      <c r="AL11"/>
      <c r="AM11"/>
      <c r="AN11"/>
      <c r="AO11"/>
      <c r="AP11"/>
      <c r="AQ11"/>
      <c r="AR11"/>
      <c r="AS11"/>
      <c r="AT11"/>
      <c r="AU11"/>
      <c r="AV11"/>
      <c r="AW11"/>
      <c r="AX11"/>
      <c r="AY11"/>
      <c r="AZ11"/>
      <c r="BA11"/>
      <c r="BB11"/>
      <c r="BC11"/>
    </row>
    <row r="12" spans="14:55" ht="15" thickBot="1">
      <c r="Q12" s="116" t="s">
        <v>134</v>
      </c>
      <c r="R12" s="117"/>
      <c r="S12" s="117"/>
      <c r="T12" s="117"/>
      <c r="U12" s="117"/>
      <c r="V12" s="117"/>
      <c r="W12" s="117"/>
      <c r="X12" s="118" t="s">
        <v>140</v>
      </c>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9"/>
    </row>
    <row r="13" spans="14:55">
      <c r="Q13" s="20" t="s">
        <v>138</v>
      </c>
    </row>
    <row r="19" spans="1:76" ht="19.5" customHeight="1">
      <c r="A19" s="53"/>
      <c r="B19" s="463" t="s">
        <v>92</v>
      </c>
      <c r="C19" s="463"/>
      <c r="D19" s="463"/>
      <c r="E19" s="463"/>
      <c r="F19" s="463"/>
      <c r="G19" s="463"/>
      <c r="H19" s="463"/>
      <c r="I19" s="463"/>
      <c r="J19" s="463"/>
      <c r="K19" s="53"/>
      <c r="L19" s="53"/>
      <c r="M19" s="53"/>
      <c r="N19" s="53"/>
      <c r="O19" s="53"/>
      <c r="P19" s="53"/>
      <c r="Q19" s="53"/>
      <c r="R19" s="464" t="s">
        <v>91</v>
      </c>
      <c r="S19" s="464"/>
      <c r="T19" s="464"/>
      <c r="U19" s="464"/>
      <c r="V19" s="464"/>
      <c r="W19" s="464"/>
      <c r="X19" s="464"/>
      <c r="Y19" s="464"/>
      <c r="Z19" s="464"/>
      <c r="AA19" s="53"/>
      <c r="AB19" s="465" t="s">
        <v>90</v>
      </c>
      <c r="AC19" s="465"/>
      <c r="AD19" s="465"/>
      <c r="AE19" s="465"/>
      <c r="AF19" s="465"/>
      <c r="AG19" s="465"/>
      <c r="AH19" s="465"/>
      <c r="AI19" s="465"/>
      <c r="AJ19" s="465"/>
      <c r="AK19" s="465"/>
      <c r="AL19" s="465"/>
      <c r="AM19" s="465"/>
      <c r="AN19" s="465"/>
      <c r="AO19" s="465"/>
      <c r="AP19" s="465"/>
      <c r="AQ19" s="465"/>
      <c r="AR19" s="465"/>
      <c r="AS19" s="465"/>
      <c r="AT19" s="465"/>
      <c r="AU19" s="465"/>
      <c r="AV19" s="465"/>
      <c r="AW19" s="71"/>
      <c r="AX19" s="53"/>
      <c r="AY19" s="53"/>
      <c r="AZ19" s="53"/>
      <c r="BA19" s="53"/>
      <c r="BB19" s="53"/>
      <c r="BC19" s="53"/>
      <c r="BD19" s="172"/>
      <c r="BE19" s="172"/>
      <c r="BF19" s="172"/>
      <c r="BG19" s="172"/>
      <c r="BH19" s="172"/>
      <c r="BI19" s="172"/>
      <c r="BJ19" s="172"/>
      <c r="BK19" s="172"/>
      <c r="BL19" s="172"/>
      <c r="BM19" s="172"/>
      <c r="BN19" s="172"/>
      <c r="BO19" s="172"/>
      <c r="BP19" s="172"/>
      <c r="BQ19" s="172"/>
      <c r="BR19" s="172"/>
      <c r="BS19" s="172"/>
      <c r="BT19" s="172"/>
      <c r="BU19" s="172"/>
      <c r="BV19" s="53"/>
      <c r="BW19" s="53"/>
      <c r="BX19" s="53"/>
    </row>
    <row r="20" spans="1:76" ht="19.5" customHeight="1">
      <c r="A20" s="53"/>
      <c r="B20" s="466">
        <v>4</v>
      </c>
      <c r="C20" s="467"/>
      <c r="D20" s="466">
        <v>3</v>
      </c>
      <c r="E20" s="468"/>
      <c r="F20" s="468">
        <v>0</v>
      </c>
      <c r="G20" s="468"/>
      <c r="H20" s="468"/>
      <c r="I20" s="468">
        <v>0</v>
      </c>
      <c r="J20" s="469"/>
      <c r="K20" s="53"/>
      <c r="L20" s="53"/>
      <c r="M20" s="53"/>
      <c r="N20" s="53"/>
      <c r="O20" s="53"/>
      <c r="P20" s="53"/>
      <c r="Q20" s="53"/>
      <c r="R20" s="464"/>
      <c r="S20" s="464"/>
      <c r="T20" s="464"/>
      <c r="U20" s="464"/>
      <c r="V20" s="464"/>
      <c r="W20" s="464"/>
      <c r="X20" s="464"/>
      <c r="Y20" s="464"/>
      <c r="Z20" s="464"/>
      <c r="AA20" s="53"/>
      <c r="AB20" s="465"/>
      <c r="AC20" s="465"/>
      <c r="AD20" s="465"/>
      <c r="AE20" s="465"/>
      <c r="AF20" s="465"/>
      <c r="AG20" s="465"/>
      <c r="AH20" s="465"/>
      <c r="AI20" s="465"/>
      <c r="AJ20" s="465"/>
      <c r="AK20" s="465"/>
      <c r="AL20" s="465"/>
      <c r="AM20" s="465"/>
      <c r="AN20" s="465"/>
      <c r="AO20" s="465"/>
      <c r="AP20" s="465"/>
      <c r="AQ20" s="465"/>
      <c r="AR20" s="465"/>
      <c r="AS20" s="465"/>
      <c r="AT20" s="465"/>
      <c r="AU20" s="465"/>
      <c r="AV20" s="465"/>
      <c r="AW20" s="71"/>
      <c r="AX20" s="53"/>
      <c r="AY20" s="53"/>
      <c r="AZ20" s="53"/>
      <c r="BA20" s="53"/>
      <c r="BB20" s="53"/>
      <c r="BC20" s="53"/>
      <c r="BD20" s="172"/>
      <c r="BE20" s="172"/>
      <c r="BF20" s="172"/>
      <c r="BG20" s="172"/>
      <c r="BH20" s="172"/>
      <c r="BI20" s="172"/>
      <c r="BJ20" s="172"/>
      <c r="BK20" s="172"/>
      <c r="BL20" s="172"/>
      <c r="BM20" s="172"/>
      <c r="BN20" s="172"/>
      <c r="BO20" s="172"/>
      <c r="BP20" s="172"/>
      <c r="BQ20" s="172"/>
      <c r="BR20" s="172"/>
      <c r="BS20" s="172"/>
      <c r="BT20" s="172"/>
      <c r="BU20" s="172"/>
      <c r="BV20" s="53"/>
      <c r="BW20" s="53"/>
      <c r="BX20" s="53"/>
    </row>
    <row r="21" spans="1:76" ht="15.75" customHeight="1">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172"/>
      <c r="BE21" s="172"/>
      <c r="BF21" s="172"/>
      <c r="BG21" s="172"/>
      <c r="BH21" s="172"/>
      <c r="BI21" s="172"/>
      <c r="BJ21" s="172"/>
      <c r="BK21" s="172"/>
      <c r="BL21" s="172"/>
      <c r="BM21" s="172"/>
      <c r="BN21" s="172"/>
      <c r="BO21" s="172"/>
      <c r="BP21" s="172"/>
      <c r="BQ21" s="172"/>
      <c r="BR21" s="172"/>
      <c r="BS21" s="172"/>
      <c r="BT21" s="172"/>
      <c r="BU21" s="172"/>
      <c r="BV21" s="53"/>
      <c r="BW21" s="53"/>
      <c r="BX21" s="53"/>
    </row>
    <row r="22" spans="1:76" ht="15.75" customHeight="1">
      <c r="A22" s="53"/>
      <c r="B22" s="225" t="s">
        <v>93</v>
      </c>
      <c r="C22" s="225"/>
      <c r="D22" s="225"/>
      <c r="E22" s="225"/>
      <c r="F22" s="225"/>
      <c r="G22" s="225"/>
      <c r="H22" s="225"/>
      <c r="I22" s="225"/>
      <c r="J22" s="225"/>
      <c r="K22" s="225"/>
      <c r="L22" s="225"/>
      <c r="M22" s="225"/>
      <c r="N22" s="225"/>
      <c r="O22" s="225"/>
      <c r="P22" s="225"/>
      <c r="Q22" s="225"/>
      <c r="R22" s="225"/>
      <c r="S22" s="225"/>
      <c r="T22" s="225"/>
      <c r="U22" s="225"/>
      <c r="V22" s="225"/>
      <c r="W22" s="225"/>
      <c r="X22" s="225"/>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172"/>
      <c r="BE22" s="172"/>
      <c r="BF22" s="172"/>
      <c r="BG22" s="172"/>
      <c r="BH22" s="172"/>
      <c r="BI22" s="172"/>
      <c r="BJ22" s="172"/>
      <c r="BK22" s="172"/>
      <c r="BL22" s="172"/>
      <c r="BM22" s="172"/>
      <c r="BN22" s="172"/>
      <c r="BO22" s="172"/>
      <c r="BP22" s="172"/>
      <c r="BQ22" s="172"/>
      <c r="BR22" s="172"/>
      <c r="BS22" s="172"/>
      <c r="BT22" s="172"/>
      <c r="BU22" s="172"/>
      <c r="BV22" s="53"/>
      <c r="BW22" s="53"/>
      <c r="BX22" s="53"/>
    </row>
    <row r="23" spans="1:76" ht="15.75" customHeight="1" thickBot="1">
      <c r="A23" s="53"/>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row>
    <row r="24" spans="1:76" ht="12" customHeight="1">
      <c r="A24" s="53"/>
      <c r="B24" s="441" t="s">
        <v>89</v>
      </c>
      <c r="C24" s="441"/>
      <c r="D24" s="441"/>
      <c r="E24" s="441"/>
      <c r="F24" s="441"/>
      <c r="G24" s="442"/>
      <c r="H24" s="70"/>
      <c r="I24" s="69"/>
      <c r="J24" s="69"/>
      <c r="K24" s="69"/>
      <c r="L24" s="68"/>
      <c r="M24" s="445" t="s">
        <v>94</v>
      </c>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c r="AL24" s="355"/>
      <c r="AM24" s="355"/>
      <c r="AN24" s="446"/>
      <c r="AO24" s="53"/>
      <c r="AP24" s="53"/>
      <c r="AQ24" s="53"/>
      <c r="AR24" s="53"/>
      <c r="AS24" s="53"/>
      <c r="AT24" s="53"/>
      <c r="AU24" s="53"/>
      <c r="AV24" s="53"/>
      <c r="AW24" s="53"/>
      <c r="AX24" s="53"/>
      <c r="AY24" s="53"/>
      <c r="AZ24" s="53"/>
      <c r="BA24" s="53"/>
      <c r="BB24" s="53"/>
      <c r="BC24" s="53"/>
      <c r="BD24" s="53"/>
      <c r="BE24" s="53"/>
      <c r="BF24" s="53"/>
      <c r="BG24" s="447" t="s">
        <v>88</v>
      </c>
      <c r="BH24" s="448"/>
      <c r="BI24" s="448"/>
      <c r="BJ24" s="448"/>
      <c r="BK24" s="448"/>
      <c r="BL24" s="448"/>
      <c r="BM24" s="448"/>
      <c r="BN24" s="448"/>
      <c r="BO24" s="448"/>
      <c r="BP24" s="448"/>
      <c r="BQ24" s="448"/>
      <c r="BR24" s="448"/>
      <c r="BS24" s="449"/>
      <c r="BT24" s="53"/>
      <c r="BU24" s="53"/>
      <c r="BV24" s="53"/>
      <c r="BW24" s="53"/>
      <c r="BX24" s="53"/>
    </row>
    <row r="25" spans="1:76" ht="4.5" customHeight="1">
      <c r="A25" s="53"/>
      <c r="B25" s="441"/>
      <c r="C25" s="441"/>
      <c r="D25" s="441"/>
      <c r="E25" s="441"/>
      <c r="F25" s="441"/>
      <c r="G25" s="443"/>
      <c r="H25" s="64"/>
      <c r="I25" s="63"/>
      <c r="J25" s="63"/>
      <c r="K25" s="63"/>
      <c r="L25" s="62"/>
      <c r="M25" s="67"/>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5"/>
      <c r="AO25" s="53"/>
      <c r="AP25" s="53"/>
      <c r="AQ25" s="53"/>
      <c r="AR25" s="53"/>
      <c r="AS25" s="53"/>
      <c r="AT25" s="53"/>
      <c r="AU25" s="53"/>
      <c r="AV25" s="53"/>
      <c r="AW25" s="53"/>
      <c r="AX25" s="53"/>
      <c r="AY25" s="53"/>
      <c r="AZ25" s="53"/>
      <c r="BA25" s="53"/>
      <c r="BB25" s="53"/>
      <c r="BC25" s="53"/>
      <c r="BD25" s="53"/>
      <c r="BE25" s="53"/>
      <c r="BF25" s="53"/>
      <c r="BG25" s="450"/>
      <c r="BH25" s="451"/>
      <c r="BI25" s="451"/>
      <c r="BJ25" s="451"/>
      <c r="BK25" s="451"/>
      <c r="BL25" s="451"/>
      <c r="BM25" s="451"/>
      <c r="BN25" s="451"/>
      <c r="BO25" s="451"/>
      <c r="BP25" s="451"/>
      <c r="BQ25" s="451"/>
      <c r="BR25" s="451"/>
      <c r="BS25" s="452"/>
      <c r="BT25" s="53"/>
      <c r="BU25" s="53"/>
      <c r="BV25" s="53"/>
      <c r="BW25" s="53"/>
      <c r="BX25" s="53"/>
    </row>
    <row r="26" spans="1:76" ht="12" customHeight="1">
      <c r="A26" s="53"/>
      <c r="B26" s="441"/>
      <c r="C26" s="441"/>
      <c r="D26" s="441"/>
      <c r="E26" s="441"/>
      <c r="F26" s="441"/>
      <c r="G26" s="443"/>
      <c r="H26" s="270" t="s">
        <v>87</v>
      </c>
      <c r="I26" s="373"/>
      <c r="J26" s="373"/>
      <c r="K26" s="373"/>
      <c r="L26" s="432"/>
      <c r="M26" s="61" t="s">
        <v>86</v>
      </c>
      <c r="N26" s="172">
        <v>890</v>
      </c>
      <c r="O26" s="172"/>
      <c r="P26" s="172"/>
      <c r="Q26" s="53" t="s">
        <v>85</v>
      </c>
      <c r="R26" s="172">
        <v>8577</v>
      </c>
      <c r="S26" s="172"/>
      <c r="T26" s="172"/>
      <c r="U26" s="172"/>
      <c r="V26" s="172"/>
      <c r="W26" s="172"/>
      <c r="X26" s="53"/>
      <c r="Y26" s="53"/>
      <c r="Z26" s="53"/>
      <c r="AA26" s="53"/>
      <c r="AB26" s="53"/>
      <c r="AC26" s="53"/>
      <c r="AD26" s="53"/>
      <c r="AE26" s="53"/>
      <c r="AF26" s="53"/>
      <c r="AG26" s="53"/>
      <c r="AH26" s="53"/>
      <c r="AI26" s="53"/>
      <c r="AJ26" s="53"/>
      <c r="AK26" s="53"/>
      <c r="AL26" s="53"/>
      <c r="AM26" s="53"/>
      <c r="AN26" s="54"/>
      <c r="AO26" s="53"/>
      <c r="AP26" s="53"/>
      <c r="AQ26" s="53"/>
      <c r="AR26" s="53"/>
      <c r="AS26" s="53"/>
      <c r="AT26" s="53"/>
      <c r="AU26" s="53"/>
      <c r="AV26" s="53"/>
      <c r="AW26" s="53"/>
      <c r="AX26" s="53"/>
      <c r="AY26" s="53"/>
      <c r="AZ26" s="53"/>
      <c r="BA26" s="53"/>
      <c r="BB26" s="53"/>
      <c r="BC26" s="53"/>
      <c r="BD26" s="53"/>
      <c r="BE26" s="53"/>
      <c r="BF26" s="53"/>
      <c r="BG26" s="453"/>
      <c r="BH26" s="454"/>
      <c r="BI26" s="454"/>
      <c r="BJ26" s="454"/>
      <c r="BK26" s="454"/>
      <c r="BL26" s="454"/>
      <c r="BM26" s="454"/>
      <c r="BN26" s="454"/>
      <c r="BO26" s="454"/>
      <c r="BP26" s="454"/>
      <c r="BQ26" s="454"/>
      <c r="BR26" s="454"/>
      <c r="BS26" s="455"/>
      <c r="BT26" s="53"/>
      <c r="BU26" s="53"/>
      <c r="BV26" s="53"/>
      <c r="BW26" s="53"/>
      <c r="BX26" s="53"/>
    </row>
    <row r="27" spans="1:76" ht="12.75" customHeight="1">
      <c r="A27" s="53"/>
      <c r="B27" s="441"/>
      <c r="C27" s="441"/>
      <c r="D27" s="441"/>
      <c r="E27" s="441"/>
      <c r="F27" s="441"/>
      <c r="G27" s="443"/>
      <c r="H27" s="270"/>
      <c r="I27" s="373"/>
      <c r="J27" s="373"/>
      <c r="K27" s="373"/>
      <c r="L27" s="432"/>
      <c r="M27" s="436" t="s">
        <v>84</v>
      </c>
      <c r="N27" s="437"/>
      <c r="O27" s="437"/>
      <c r="P27" s="437"/>
      <c r="Q27" s="437"/>
      <c r="R27" s="437"/>
      <c r="S27" s="437"/>
      <c r="T27" s="437"/>
      <c r="U27" s="437"/>
      <c r="V27" s="437"/>
      <c r="W27" s="437"/>
      <c r="X27" s="437"/>
      <c r="Y27" s="437"/>
      <c r="Z27" s="437"/>
      <c r="AA27" s="437"/>
      <c r="AB27" s="437"/>
      <c r="AC27" s="437"/>
      <c r="AD27" s="437"/>
      <c r="AE27" s="437"/>
      <c r="AF27" s="437"/>
      <c r="AG27" s="437"/>
      <c r="AH27" s="437"/>
      <c r="AI27" s="437"/>
      <c r="AJ27" s="437"/>
      <c r="AK27" s="437"/>
      <c r="AL27" s="437"/>
      <c r="AM27" s="437"/>
      <c r="AN27" s="438"/>
      <c r="AO27" s="53"/>
      <c r="AP27" s="53"/>
      <c r="AQ27" s="53"/>
      <c r="AR27" s="53"/>
      <c r="AS27" s="53"/>
      <c r="AT27" s="53"/>
      <c r="AU27" s="53"/>
      <c r="AV27" s="53"/>
      <c r="AW27" s="53"/>
      <c r="AX27" s="53"/>
      <c r="AY27" s="53"/>
      <c r="AZ27" s="53"/>
      <c r="BA27" s="53"/>
      <c r="BB27" s="53"/>
      <c r="BC27" s="53"/>
      <c r="BD27" s="53"/>
      <c r="BE27" s="53"/>
      <c r="BF27" s="53"/>
      <c r="BG27" s="302"/>
      <c r="BH27" s="456"/>
      <c r="BI27" s="456"/>
      <c r="BJ27" s="456"/>
      <c r="BK27" s="456"/>
      <c r="BL27" s="456"/>
      <c r="BM27" s="456"/>
      <c r="BN27" s="456"/>
      <c r="BO27" s="456"/>
      <c r="BP27" s="456"/>
      <c r="BQ27" s="456"/>
      <c r="BR27" s="456"/>
      <c r="BS27" s="457"/>
      <c r="BT27" s="53"/>
      <c r="BU27" s="53"/>
      <c r="BV27" s="53"/>
      <c r="BW27" s="53"/>
      <c r="BX27" s="53"/>
    </row>
    <row r="28" spans="1:76" ht="12" customHeight="1">
      <c r="A28" s="53"/>
      <c r="B28" s="441"/>
      <c r="C28" s="441"/>
      <c r="D28" s="441"/>
      <c r="E28" s="441"/>
      <c r="F28" s="441"/>
      <c r="G28" s="443"/>
      <c r="H28" s="270"/>
      <c r="I28" s="373"/>
      <c r="J28" s="373"/>
      <c r="K28" s="373"/>
      <c r="L28" s="432"/>
      <c r="M28" s="436"/>
      <c r="N28" s="437"/>
      <c r="O28" s="437"/>
      <c r="P28" s="437"/>
      <c r="Q28" s="437"/>
      <c r="R28" s="437"/>
      <c r="S28" s="437"/>
      <c r="T28" s="437"/>
      <c r="U28" s="437"/>
      <c r="V28" s="437"/>
      <c r="W28" s="437"/>
      <c r="X28" s="437"/>
      <c r="Y28" s="437"/>
      <c r="Z28" s="437"/>
      <c r="AA28" s="437"/>
      <c r="AB28" s="437"/>
      <c r="AC28" s="437"/>
      <c r="AD28" s="437"/>
      <c r="AE28" s="437"/>
      <c r="AF28" s="437"/>
      <c r="AG28" s="437"/>
      <c r="AH28" s="437"/>
      <c r="AI28" s="437"/>
      <c r="AJ28" s="437"/>
      <c r="AK28" s="437"/>
      <c r="AL28" s="437"/>
      <c r="AM28" s="437"/>
      <c r="AN28" s="438"/>
      <c r="AO28" s="53"/>
      <c r="AP28" s="53"/>
      <c r="AQ28" s="53"/>
      <c r="AR28" s="53"/>
      <c r="AS28" s="53"/>
      <c r="AT28" s="53"/>
      <c r="AU28" s="53"/>
      <c r="AV28" s="53"/>
      <c r="AW28" s="53"/>
      <c r="AX28" s="53"/>
      <c r="AY28" s="53"/>
      <c r="AZ28" s="53"/>
      <c r="BA28" s="53"/>
      <c r="BB28" s="53"/>
      <c r="BC28" s="53"/>
      <c r="BD28" s="53"/>
      <c r="BE28" s="53"/>
      <c r="BF28" s="53"/>
      <c r="BG28" s="458"/>
      <c r="BH28" s="172"/>
      <c r="BI28" s="172"/>
      <c r="BJ28" s="172"/>
      <c r="BK28" s="172"/>
      <c r="BL28" s="172"/>
      <c r="BM28" s="172"/>
      <c r="BN28" s="172"/>
      <c r="BO28" s="172"/>
      <c r="BP28" s="172"/>
      <c r="BQ28" s="172"/>
      <c r="BR28" s="172"/>
      <c r="BS28" s="459"/>
      <c r="BT28" s="53"/>
      <c r="BU28" s="53"/>
      <c r="BV28" s="53"/>
      <c r="BW28" s="53"/>
      <c r="BX28" s="53"/>
    </row>
    <row r="29" spans="1:76" ht="12" customHeight="1">
      <c r="A29" s="53"/>
      <c r="B29" s="441"/>
      <c r="C29" s="441"/>
      <c r="D29" s="441"/>
      <c r="E29" s="441"/>
      <c r="F29" s="441"/>
      <c r="G29" s="443"/>
      <c r="H29" s="270"/>
      <c r="I29" s="373"/>
      <c r="J29" s="373"/>
      <c r="K29" s="373"/>
      <c r="L29" s="432"/>
      <c r="M29" s="433"/>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4"/>
      <c r="AK29" s="434"/>
      <c r="AL29" s="434"/>
      <c r="AM29" s="434"/>
      <c r="AN29" s="435"/>
      <c r="AO29" s="53"/>
      <c r="AP29" s="53"/>
      <c r="AQ29" s="53"/>
      <c r="AR29" s="53"/>
      <c r="AS29" s="53"/>
      <c r="AT29" s="53"/>
      <c r="AU29" s="53"/>
      <c r="AV29" s="53"/>
      <c r="AW29" s="53"/>
      <c r="AX29" s="53"/>
      <c r="AY29" s="53"/>
      <c r="AZ29" s="53"/>
      <c r="BA29" s="53"/>
      <c r="BB29" s="53"/>
      <c r="BC29" s="53"/>
      <c r="BD29" s="53"/>
      <c r="BE29" s="53"/>
      <c r="BF29" s="53"/>
      <c r="BG29" s="458"/>
      <c r="BH29" s="172"/>
      <c r="BI29" s="172"/>
      <c r="BJ29" s="172"/>
      <c r="BK29" s="172"/>
      <c r="BL29" s="172"/>
      <c r="BM29" s="172"/>
      <c r="BN29" s="172"/>
      <c r="BO29" s="172"/>
      <c r="BP29" s="172"/>
      <c r="BQ29" s="172"/>
      <c r="BR29" s="172"/>
      <c r="BS29" s="459"/>
      <c r="BT29" s="53"/>
      <c r="BU29" s="53"/>
      <c r="BV29" s="53"/>
      <c r="BW29" s="53"/>
      <c r="BX29" s="53"/>
    </row>
    <row r="30" spans="1:76" ht="12" customHeight="1">
      <c r="A30" s="53"/>
      <c r="B30" s="441"/>
      <c r="C30" s="441"/>
      <c r="D30" s="441"/>
      <c r="E30" s="441"/>
      <c r="F30" s="441"/>
      <c r="G30" s="443"/>
      <c r="H30" s="64"/>
      <c r="I30" s="63"/>
      <c r="J30" s="63"/>
      <c r="K30" s="63"/>
      <c r="L30" s="62"/>
      <c r="M30" s="433"/>
      <c r="N30" s="434"/>
      <c r="O30" s="434"/>
      <c r="P30" s="434"/>
      <c r="Q30" s="434"/>
      <c r="R30" s="434"/>
      <c r="S30" s="434"/>
      <c r="T30" s="434"/>
      <c r="U30" s="434"/>
      <c r="V30" s="434"/>
      <c r="W30" s="434"/>
      <c r="X30" s="434"/>
      <c r="Y30" s="434"/>
      <c r="Z30" s="434"/>
      <c r="AA30" s="434"/>
      <c r="AB30" s="434"/>
      <c r="AC30" s="434"/>
      <c r="AD30" s="434"/>
      <c r="AE30" s="434"/>
      <c r="AF30" s="434"/>
      <c r="AG30" s="434"/>
      <c r="AH30" s="434"/>
      <c r="AI30" s="434"/>
      <c r="AJ30" s="434"/>
      <c r="AK30" s="434"/>
      <c r="AL30" s="434"/>
      <c r="AM30" s="434"/>
      <c r="AN30" s="435"/>
      <c r="AO30" s="53"/>
      <c r="AP30" s="53"/>
      <c r="AQ30" s="53"/>
      <c r="AR30" s="53"/>
      <c r="AS30" s="53"/>
      <c r="AT30" s="53"/>
      <c r="AU30" s="53"/>
      <c r="AV30" s="53"/>
      <c r="AW30" s="53"/>
      <c r="AX30" s="53"/>
      <c r="AY30" s="53"/>
      <c r="AZ30" s="53"/>
      <c r="BA30" s="53"/>
      <c r="BB30" s="53"/>
      <c r="BC30" s="53"/>
      <c r="BD30" s="53"/>
      <c r="BE30" s="53"/>
      <c r="BF30" s="53"/>
      <c r="BG30" s="458"/>
      <c r="BH30" s="172"/>
      <c r="BI30" s="172"/>
      <c r="BJ30" s="172"/>
      <c r="BK30" s="172"/>
      <c r="BL30" s="172"/>
      <c r="BM30" s="172"/>
      <c r="BN30" s="172"/>
      <c r="BO30" s="172"/>
      <c r="BP30" s="172"/>
      <c r="BQ30" s="172"/>
      <c r="BR30" s="172"/>
      <c r="BS30" s="459"/>
      <c r="BT30" s="53"/>
      <c r="BU30" s="53"/>
      <c r="BV30" s="53"/>
      <c r="BW30" s="53"/>
      <c r="BX30" s="53"/>
    </row>
    <row r="31" spans="1:76" ht="12" customHeight="1">
      <c r="A31" s="53"/>
      <c r="B31" s="441"/>
      <c r="C31" s="441"/>
      <c r="D31" s="441"/>
      <c r="E31" s="441"/>
      <c r="F31" s="441"/>
      <c r="G31" s="443"/>
      <c r="H31" s="64"/>
      <c r="I31" s="63"/>
      <c r="J31" s="63"/>
      <c r="K31" s="63"/>
      <c r="L31" s="62"/>
      <c r="M31" s="61"/>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4"/>
      <c r="AO31" s="53"/>
      <c r="AP31" s="53"/>
      <c r="AQ31" s="53"/>
      <c r="AR31" s="53"/>
      <c r="AS31" s="53"/>
      <c r="AT31" s="53"/>
      <c r="AU31" s="53"/>
      <c r="AV31" s="53"/>
      <c r="AW31" s="53"/>
      <c r="AX31" s="53"/>
      <c r="AY31" s="53"/>
      <c r="AZ31" s="53"/>
      <c r="BA31" s="53"/>
      <c r="BB31" s="53"/>
      <c r="BC31" s="53"/>
      <c r="BD31" s="53"/>
      <c r="BE31" s="53"/>
      <c r="BF31" s="53"/>
      <c r="BG31" s="458"/>
      <c r="BH31" s="172"/>
      <c r="BI31" s="172"/>
      <c r="BJ31" s="172"/>
      <c r="BK31" s="172"/>
      <c r="BL31" s="172"/>
      <c r="BM31" s="172"/>
      <c r="BN31" s="172"/>
      <c r="BO31" s="172"/>
      <c r="BP31" s="172"/>
      <c r="BQ31" s="172"/>
      <c r="BR31" s="172"/>
      <c r="BS31" s="459"/>
      <c r="BT31" s="53"/>
      <c r="BU31" s="53"/>
      <c r="BV31" s="53"/>
      <c r="BW31" s="53"/>
      <c r="BX31" s="53"/>
    </row>
    <row r="32" spans="1:76" ht="12" customHeight="1">
      <c r="A32" s="53"/>
      <c r="B32" s="441"/>
      <c r="C32" s="441"/>
      <c r="D32" s="441"/>
      <c r="E32" s="441"/>
      <c r="F32" s="441"/>
      <c r="G32" s="443"/>
      <c r="H32" s="270" t="s">
        <v>83</v>
      </c>
      <c r="I32" s="373"/>
      <c r="J32" s="373"/>
      <c r="K32" s="373"/>
      <c r="L32" s="432"/>
      <c r="M32" s="433"/>
      <c r="N32" s="434"/>
      <c r="O32" s="434"/>
      <c r="P32" s="434"/>
      <c r="Q32" s="434"/>
      <c r="R32" s="434"/>
      <c r="S32" s="434"/>
      <c r="T32" s="434"/>
      <c r="U32" s="434"/>
      <c r="V32" s="434"/>
      <c r="W32" s="434"/>
      <c r="X32" s="434"/>
      <c r="Y32" s="434"/>
      <c r="Z32" s="434"/>
      <c r="AA32" s="434"/>
      <c r="AB32" s="434"/>
      <c r="AC32" s="434"/>
      <c r="AD32" s="434"/>
      <c r="AE32" s="434"/>
      <c r="AF32" s="434"/>
      <c r="AG32" s="434"/>
      <c r="AH32" s="434"/>
      <c r="AI32" s="434"/>
      <c r="AJ32" s="434"/>
      <c r="AK32" s="434"/>
      <c r="AL32" s="434"/>
      <c r="AM32" s="434"/>
      <c r="AN32" s="435"/>
      <c r="AO32" s="53"/>
      <c r="AP32" s="53"/>
      <c r="AQ32" s="53"/>
      <c r="AR32" s="53"/>
      <c r="AS32" s="53"/>
      <c r="AT32" s="53"/>
      <c r="AU32" s="53"/>
      <c r="AV32" s="53"/>
      <c r="AW32" s="53"/>
      <c r="AX32" s="53"/>
      <c r="AY32" s="53"/>
      <c r="AZ32" s="53"/>
      <c r="BA32" s="53"/>
      <c r="BB32" s="53"/>
      <c r="BC32" s="53"/>
      <c r="BD32" s="53"/>
      <c r="BE32" s="53"/>
      <c r="BF32" s="53"/>
      <c r="BG32" s="458"/>
      <c r="BH32" s="172"/>
      <c r="BI32" s="172"/>
      <c r="BJ32" s="172"/>
      <c r="BK32" s="172"/>
      <c r="BL32" s="172"/>
      <c r="BM32" s="172"/>
      <c r="BN32" s="172"/>
      <c r="BO32" s="172"/>
      <c r="BP32" s="172"/>
      <c r="BQ32" s="172"/>
      <c r="BR32" s="172"/>
      <c r="BS32" s="459"/>
      <c r="BT32" s="53"/>
      <c r="BU32" s="53"/>
      <c r="BV32" s="53"/>
      <c r="BW32" s="53"/>
      <c r="BX32" s="53"/>
    </row>
    <row r="33" spans="1:76" ht="12" customHeight="1">
      <c r="A33" s="53"/>
      <c r="B33" s="441"/>
      <c r="C33" s="441"/>
      <c r="D33" s="441"/>
      <c r="E33" s="441"/>
      <c r="F33" s="441"/>
      <c r="G33" s="443"/>
      <c r="H33" s="270"/>
      <c r="I33" s="373"/>
      <c r="J33" s="373"/>
      <c r="K33" s="373"/>
      <c r="L33" s="432"/>
      <c r="M33" s="433"/>
      <c r="N33" s="434"/>
      <c r="O33" s="434"/>
      <c r="P33" s="434"/>
      <c r="Q33" s="434"/>
      <c r="R33" s="434"/>
      <c r="S33" s="434"/>
      <c r="T33" s="434"/>
      <c r="U33" s="434"/>
      <c r="V33" s="434"/>
      <c r="W33" s="434"/>
      <c r="X33" s="434"/>
      <c r="Y33" s="434"/>
      <c r="Z33" s="434"/>
      <c r="AA33" s="434"/>
      <c r="AB33" s="434"/>
      <c r="AC33" s="434"/>
      <c r="AD33" s="434"/>
      <c r="AE33" s="434"/>
      <c r="AF33" s="434"/>
      <c r="AG33" s="434"/>
      <c r="AH33" s="434"/>
      <c r="AI33" s="434"/>
      <c r="AJ33" s="434"/>
      <c r="AK33" s="434"/>
      <c r="AL33" s="434"/>
      <c r="AM33" s="434"/>
      <c r="AN33" s="435"/>
      <c r="AO33" s="53"/>
      <c r="AP33" s="53"/>
      <c r="AQ33" s="53"/>
      <c r="AR33" s="53"/>
      <c r="AS33" s="53"/>
      <c r="AT33" s="53"/>
      <c r="AU33" s="53"/>
      <c r="AV33" s="53"/>
      <c r="AW33" s="53"/>
      <c r="AX33" s="53"/>
      <c r="AY33" s="53"/>
      <c r="AZ33" s="53"/>
      <c r="BA33" s="53"/>
      <c r="BB33" s="53"/>
      <c r="BC33" s="53"/>
      <c r="BD33" s="53"/>
      <c r="BE33" s="53"/>
      <c r="BF33" s="53"/>
      <c r="BG33" s="458"/>
      <c r="BH33" s="172"/>
      <c r="BI33" s="172"/>
      <c r="BJ33" s="172"/>
      <c r="BK33" s="172"/>
      <c r="BL33" s="172"/>
      <c r="BM33" s="172"/>
      <c r="BN33" s="172"/>
      <c r="BO33" s="172"/>
      <c r="BP33" s="172"/>
      <c r="BQ33" s="172"/>
      <c r="BR33" s="172"/>
      <c r="BS33" s="459"/>
      <c r="BT33" s="53"/>
      <c r="BU33" s="53"/>
      <c r="BV33" s="53"/>
      <c r="BW33" s="53"/>
      <c r="BX33" s="53"/>
    </row>
    <row r="34" spans="1:76" ht="12" customHeight="1">
      <c r="A34" s="53"/>
      <c r="B34" s="441"/>
      <c r="C34" s="441"/>
      <c r="D34" s="441"/>
      <c r="E34" s="441"/>
      <c r="F34" s="441"/>
      <c r="G34" s="443"/>
      <c r="H34" s="64"/>
      <c r="I34" s="63"/>
      <c r="J34" s="63"/>
      <c r="K34" s="63"/>
      <c r="L34" s="62"/>
      <c r="M34" s="436" t="s">
        <v>82</v>
      </c>
      <c r="N34" s="437"/>
      <c r="O34" s="437"/>
      <c r="P34" s="437"/>
      <c r="Q34" s="437"/>
      <c r="R34" s="437"/>
      <c r="S34" s="437"/>
      <c r="T34" s="437"/>
      <c r="U34" s="437"/>
      <c r="V34" s="437"/>
      <c r="W34" s="437"/>
      <c r="X34" s="437"/>
      <c r="Y34" s="437"/>
      <c r="Z34" s="437"/>
      <c r="AA34" s="437"/>
      <c r="AB34" s="437"/>
      <c r="AC34" s="437"/>
      <c r="AD34" s="437"/>
      <c r="AE34" s="437"/>
      <c r="AF34" s="437"/>
      <c r="AG34" s="437"/>
      <c r="AH34" s="437"/>
      <c r="AI34" s="437"/>
      <c r="AJ34" s="437"/>
      <c r="AK34" s="437"/>
      <c r="AL34" s="437"/>
      <c r="AM34" s="437"/>
      <c r="AN34" s="438"/>
      <c r="AO34" s="53"/>
      <c r="AP34" s="53"/>
      <c r="AQ34" s="53"/>
      <c r="AR34" s="53"/>
      <c r="AS34" s="53"/>
      <c r="AT34" s="53"/>
      <c r="AU34" s="53"/>
      <c r="AV34" s="53"/>
      <c r="AW34" s="53"/>
      <c r="AX34" s="53"/>
      <c r="AY34" s="53"/>
      <c r="AZ34" s="53"/>
      <c r="BA34" s="53"/>
      <c r="BB34" s="53"/>
      <c r="BC34" s="53"/>
      <c r="BD34" s="53"/>
      <c r="BE34" s="53"/>
      <c r="BF34" s="53"/>
      <c r="BG34" s="458"/>
      <c r="BH34" s="172"/>
      <c r="BI34" s="172"/>
      <c r="BJ34" s="172"/>
      <c r="BK34" s="172"/>
      <c r="BL34" s="172"/>
      <c r="BM34" s="172"/>
      <c r="BN34" s="172"/>
      <c r="BO34" s="172"/>
      <c r="BP34" s="172"/>
      <c r="BQ34" s="172"/>
      <c r="BR34" s="172"/>
      <c r="BS34" s="459"/>
      <c r="BT34" s="53"/>
      <c r="BU34" s="53"/>
      <c r="BV34" s="53"/>
      <c r="BW34" s="53"/>
      <c r="BX34" s="53"/>
    </row>
    <row r="35" spans="1:76" ht="12" customHeight="1">
      <c r="A35" s="53"/>
      <c r="B35" s="441"/>
      <c r="C35" s="441"/>
      <c r="D35" s="441"/>
      <c r="E35" s="441"/>
      <c r="F35" s="441"/>
      <c r="G35" s="443"/>
      <c r="H35" s="64"/>
      <c r="I35" s="63"/>
      <c r="J35" s="63"/>
      <c r="K35" s="63"/>
      <c r="L35" s="62"/>
      <c r="M35" s="436"/>
      <c r="N35" s="437"/>
      <c r="O35" s="437"/>
      <c r="P35" s="437"/>
      <c r="Q35" s="437"/>
      <c r="R35" s="437"/>
      <c r="S35" s="437"/>
      <c r="T35" s="437"/>
      <c r="U35" s="437"/>
      <c r="V35" s="437"/>
      <c r="W35" s="437"/>
      <c r="X35" s="437"/>
      <c r="Y35" s="437"/>
      <c r="Z35" s="437"/>
      <c r="AA35" s="437"/>
      <c r="AB35" s="437"/>
      <c r="AC35" s="437"/>
      <c r="AD35" s="437"/>
      <c r="AE35" s="437"/>
      <c r="AF35" s="437"/>
      <c r="AG35" s="437"/>
      <c r="AH35" s="437"/>
      <c r="AI35" s="437"/>
      <c r="AJ35" s="437"/>
      <c r="AK35" s="437"/>
      <c r="AL35" s="437"/>
      <c r="AM35" s="437"/>
      <c r="AN35" s="438"/>
      <c r="AO35" s="53"/>
      <c r="AP35" s="53"/>
      <c r="AQ35" s="53"/>
      <c r="AR35" s="53"/>
      <c r="AS35" s="53"/>
      <c r="AT35" s="53"/>
      <c r="AU35" s="53"/>
      <c r="AV35" s="53"/>
      <c r="AW35" s="53"/>
      <c r="AX35" s="53"/>
      <c r="AY35" s="53"/>
      <c r="AZ35" s="53"/>
      <c r="BA35" s="53"/>
      <c r="BB35" s="53"/>
      <c r="BC35" s="53"/>
      <c r="BD35" s="53"/>
      <c r="BE35" s="53"/>
      <c r="BF35" s="53"/>
      <c r="BG35" s="458"/>
      <c r="BH35" s="172"/>
      <c r="BI35" s="172"/>
      <c r="BJ35" s="172"/>
      <c r="BK35" s="172"/>
      <c r="BL35" s="172"/>
      <c r="BM35" s="172"/>
      <c r="BN35" s="172"/>
      <c r="BO35" s="172"/>
      <c r="BP35" s="172"/>
      <c r="BQ35" s="172"/>
      <c r="BR35" s="172"/>
      <c r="BS35" s="459"/>
      <c r="BT35" s="53"/>
      <c r="BU35" s="53"/>
      <c r="BV35" s="53"/>
      <c r="BW35" s="53"/>
      <c r="BX35" s="53"/>
    </row>
    <row r="36" spans="1:76" ht="12" customHeight="1" thickBot="1">
      <c r="A36" s="53"/>
      <c r="B36" s="441"/>
      <c r="C36" s="441"/>
      <c r="D36" s="441"/>
      <c r="E36" s="441"/>
      <c r="F36" s="441"/>
      <c r="G36" s="443"/>
      <c r="H36" s="270" t="s">
        <v>81</v>
      </c>
      <c r="I36" s="373"/>
      <c r="J36" s="373"/>
      <c r="K36" s="373"/>
      <c r="L36" s="432"/>
      <c r="M36" s="423"/>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2"/>
      <c r="AL36" s="172"/>
      <c r="AM36" s="172"/>
      <c r="AN36" s="424"/>
      <c r="AO36" s="53"/>
      <c r="AP36" s="53"/>
      <c r="AQ36" s="53"/>
      <c r="AR36" s="53"/>
      <c r="AS36" s="53"/>
      <c r="AT36" s="53"/>
      <c r="AU36" s="53"/>
      <c r="AV36" s="53"/>
      <c r="AW36" s="53"/>
      <c r="AX36" s="53"/>
      <c r="AY36" s="53"/>
      <c r="AZ36" s="53"/>
      <c r="BA36" s="53"/>
      <c r="BB36" s="53"/>
      <c r="BC36" s="53"/>
      <c r="BD36" s="53"/>
      <c r="BE36" s="53"/>
      <c r="BF36" s="53"/>
      <c r="BG36" s="458"/>
      <c r="BH36" s="172"/>
      <c r="BI36" s="172"/>
      <c r="BJ36" s="172"/>
      <c r="BK36" s="172"/>
      <c r="BL36" s="172"/>
      <c r="BM36" s="172"/>
      <c r="BN36" s="172"/>
      <c r="BO36" s="172"/>
      <c r="BP36" s="172"/>
      <c r="BQ36" s="172"/>
      <c r="BR36" s="172"/>
      <c r="BS36" s="459"/>
      <c r="BT36" s="53"/>
      <c r="BU36" s="53"/>
      <c r="BV36" s="53"/>
      <c r="BW36" s="53"/>
      <c r="BX36" s="53"/>
    </row>
    <row r="37" spans="1:76" ht="12" customHeight="1">
      <c r="A37" s="53"/>
      <c r="B37" s="441"/>
      <c r="C37" s="441"/>
      <c r="D37" s="441"/>
      <c r="E37" s="441"/>
      <c r="F37" s="441"/>
      <c r="G37" s="443"/>
      <c r="H37" s="270"/>
      <c r="I37" s="373"/>
      <c r="J37" s="373"/>
      <c r="K37" s="373"/>
      <c r="L37" s="432"/>
      <c r="M37" s="423"/>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424"/>
      <c r="AO37" s="53"/>
      <c r="AP37" s="53"/>
      <c r="AQ37" s="439" t="s">
        <v>80</v>
      </c>
      <c r="AR37" s="358"/>
      <c r="AS37" s="358"/>
      <c r="AT37" s="358"/>
      <c r="AU37" s="358"/>
      <c r="AV37" s="358"/>
      <c r="AW37" s="358"/>
      <c r="AX37" s="358"/>
      <c r="AY37" s="358"/>
      <c r="AZ37" s="358"/>
      <c r="BA37" s="358"/>
      <c r="BB37" s="440"/>
      <c r="BC37" s="53"/>
      <c r="BD37" s="53"/>
      <c r="BE37" s="53"/>
      <c r="BF37" s="53"/>
      <c r="BG37" s="460"/>
      <c r="BH37" s="461"/>
      <c r="BI37" s="461"/>
      <c r="BJ37" s="461"/>
      <c r="BK37" s="461"/>
      <c r="BL37" s="461"/>
      <c r="BM37" s="461"/>
      <c r="BN37" s="461"/>
      <c r="BO37" s="461"/>
      <c r="BP37" s="461"/>
      <c r="BQ37" s="461"/>
      <c r="BR37" s="461"/>
      <c r="BS37" s="462"/>
      <c r="BT37" s="53"/>
      <c r="BU37" s="53"/>
      <c r="BV37" s="53"/>
      <c r="BW37" s="53"/>
      <c r="BX37" s="53"/>
    </row>
    <row r="38" spans="1:76" ht="12" customHeight="1" thickBot="1">
      <c r="A38" s="53"/>
      <c r="B38" s="441"/>
      <c r="C38" s="441"/>
      <c r="D38" s="441"/>
      <c r="E38" s="441"/>
      <c r="F38" s="441"/>
      <c r="G38" s="443"/>
      <c r="H38" s="64"/>
      <c r="I38" s="63"/>
      <c r="J38" s="63"/>
      <c r="K38" s="63"/>
      <c r="L38" s="62"/>
      <c r="M38" s="61"/>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4"/>
      <c r="AO38" s="53"/>
      <c r="AP38" s="53"/>
      <c r="AQ38" s="425"/>
      <c r="AR38" s="426"/>
      <c r="AS38" s="426"/>
      <c r="AT38" s="426"/>
      <c r="AU38" s="426"/>
      <c r="AV38" s="426"/>
      <c r="AW38" s="426"/>
      <c r="AX38" s="426"/>
      <c r="AY38" s="426"/>
      <c r="AZ38" s="426"/>
      <c r="BA38" s="426"/>
      <c r="BB38" s="427"/>
      <c r="BC38" s="53"/>
      <c r="BD38" s="53"/>
      <c r="BE38" s="53"/>
      <c r="BF38" s="53"/>
      <c r="BG38" s="53"/>
      <c r="BH38" s="53"/>
      <c r="BI38" s="53"/>
      <c r="BJ38" s="53"/>
      <c r="BK38" s="53"/>
      <c r="BL38" s="53"/>
      <c r="BM38" s="53"/>
      <c r="BN38" s="53"/>
      <c r="BO38" s="53"/>
      <c r="BP38" s="53"/>
      <c r="BQ38" s="53"/>
      <c r="BR38" s="53"/>
      <c r="BS38" s="53"/>
      <c r="BT38" s="53"/>
      <c r="BU38" s="53"/>
      <c r="BV38" s="53"/>
      <c r="BW38" s="53"/>
      <c r="BX38" s="53"/>
    </row>
    <row r="39" spans="1:76" ht="15" customHeight="1" thickBot="1">
      <c r="A39" s="53"/>
      <c r="B39" s="441"/>
      <c r="C39" s="441"/>
      <c r="D39" s="441"/>
      <c r="E39" s="441"/>
      <c r="F39" s="441"/>
      <c r="G39" s="443"/>
      <c r="H39" s="414" t="s">
        <v>27</v>
      </c>
      <c r="I39" s="415"/>
      <c r="J39" s="415"/>
      <c r="K39" s="415"/>
      <c r="L39" s="416"/>
      <c r="M39" s="417" t="s">
        <v>79</v>
      </c>
      <c r="N39" s="418"/>
      <c r="O39" s="418"/>
      <c r="P39" s="418"/>
      <c r="Q39" s="418"/>
      <c r="R39" s="418"/>
      <c r="S39" s="418"/>
      <c r="T39" s="418"/>
      <c r="U39" s="418"/>
      <c r="V39" s="418"/>
      <c r="W39" s="418"/>
      <c r="X39" s="418"/>
      <c r="Y39" s="418"/>
      <c r="Z39" s="418"/>
      <c r="AA39" s="418"/>
      <c r="AB39" s="418"/>
      <c r="AC39" s="418"/>
      <c r="AD39" s="418"/>
      <c r="AE39" s="418"/>
      <c r="AF39" s="418"/>
      <c r="AG39" s="418"/>
      <c r="AH39" s="418"/>
      <c r="AI39" s="418"/>
      <c r="AJ39" s="418"/>
      <c r="AK39" s="418"/>
      <c r="AL39" s="418"/>
      <c r="AM39" s="418"/>
      <c r="AN39" s="419"/>
      <c r="AO39" s="53"/>
      <c r="AP39" s="53"/>
      <c r="AQ39" s="420" t="s">
        <v>78</v>
      </c>
      <c r="AR39" s="421"/>
      <c r="AS39" s="421"/>
      <c r="AT39" s="421"/>
      <c r="AU39" s="421"/>
      <c r="AV39" s="421"/>
      <c r="AW39" s="421"/>
      <c r="AX39" s="421"/>
      <c r="AY39" s="421"/>
      <c r="AZ39" s="421"/>
      <c r="BA39" s="421"/>
      <c r="BB39" s="421"/>
      <c r="BC39" s="421"/>
      <c r="BD39" s="421"/>
      <c r="BE39" s="421"/>
      <c r="BF39" s="421"/>
      <c r="BG39" s="421"/>
      <c r="BH39" s="421"/>
      <c r="BI39" s="421"/>
      <c r="BJ39" s="421"/>
      <c r="BK39" s="421"/>
      <c r="BL39" s="421"/>
      <c r="BM39" s="421"/>
      <c r="BN39" s="421"/>
      <c r="BO39" s="421"/>
      <c r="BP39" s="421"/>
      <c r="BQ39" s="421"/>
      <c r="BR39" s="421"/>
      <c r="BS39" s="422"/>
      <c r="BT39" s="53"/>
      <c r="BU39" s="53"/>
      <c r="BV39" s="53"/>
      <c r="BW39" s="53"/>
      <c r="BX39" s="53"/>
    </row>
    <row r="40" spans="1:76" ht="4.5" customHeight="1" thickBot="1">
      <c r="A40" s="53"/>
      <c r="B40" s="441"/>
      <c r="C40" s="441"/>
      <c r="D40" s="441"/>
      <c r="E40" s="441"/>
      <c r="F40" s="441"/>
      <c r="G40" s="44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423"/>
      <c r="AR40" s="172"/>
      <c r="AS40" s="172"/>
      <c r="AT40" s="172"/>
      <c r="AU40" s="172"/>
      <c r="AV40" s="172"/>
      <c r="AW40" s="172"/>
      <c r="AX40" s="172"/>
      <c r="AY40" s="172"/>
      <c r="AZ40" s="172"/>
      <c r="BA40" s="172"/>
      <c r="BB40" s="172"/>
      <c r="BC40" s="172"/>
      <c r="BD40" s="172"/>
      <c r="BE40" s="172"/>
      <c r="BF40" s="172"/>
      <c r="BG40" s="172"/>
      <c r="BH40" s="172"/>
      <c r="BI40" s="172"/>
      <c r="BJ40" s="172"/>
      <c r="BK40" s="172"/>
      <c r="BL40" s="172"/>
      <c r="BM40" s="172"/>
      <c r="BN40" s="172"/>
      <c r="BO40" s="172"/>
      <c r="BP40" s="172"/>
      <c r="BQ40" s="172"/>
      <c r="BR40" s="172"/>
      <c r="BS40" s="424"/>
      <c r="BT40" s="53"/>
      <c r="BU40" s="53"/>
      <c r="BV40" s="53"/>
      <c r="BW40" s="53"/>
      <c r="BX40" s="53"/>
    </row>
    <row r="41" spans="1:76" ht="12" customHeight="1">
      <c r="A41" s="53"/>
      <c r="B41" s="441"/>
      <c r="C41" s="441"/>
      <c r="D41" s="441"/>
      <c r="E41" s="441"/>
      <c r="F41" s="441"/>
      <c r="G41" s="443"/>
      <c r="H41" s="428" t="s">
        <v>77</v>
      </c>
      <c r="I41" s="428"/>
      <c r="J41" s="428"/>
      <c r="K41" s="428"/>
      <c r="L41" s="428"/>
      <c r="M41" s="428"/>
      <c r="N41" s="428"/>
      <c r="O41" s="428"/>
      <c r="P41" s="428"/>
      <c r="Q41" s="430" t="s">
        <v>96</v>
      </c>
      <c r="R41" s="430"/>
      <c r="S41" s="430"/>
      <c r="T41" s="430"/>
      <c r="U41" s="430"/>
      <c r="V41" s="430"/>
      <c r="W41" s="430"/>
      <c r="X41" s="430"/>
      <c r="Y41" s="430"/>
      <c r="Z41" s="430"/>
      <c r="AA41" s="430"/>
      <c r="AB41" s="430"/>
      <c r="AC41" s="430"/>
      <c r="AD41" s="430"/>
      <c r="AE41" s="430"/>
      <c r="AF41" s="430"/>
      <c r="AG41" s="430"/>
      <c r="AH41" s="430"/>
      <c r="AI41" s="430"/>
      <c r="AJ41" s="430"/>
      <c r="AK41" s="430"/>
      <c r="AL41" s="430"/>
      <c r="AM41" s="430"/>
      <c r="AN41" s="430"/>
      <c r="AO41" s="53"/>
      <c r="AP41" s="53"/>
      <c r="AQ41" s="423"/>
      <c r="AR41" s="172"/>
      <c r="AS41" s="172"/>
      <c r="AT41" s="172"/>
      <c r="AU41" s="172"/>
      <c r="AV41" s="172"/>
      <c r="AW41" s="172"/>
      <c r="AX41" s="172"/>
      <c r="AY41" s="172"/>
      <c r="AZ41" s="172"/>
      <c r="BA41" s="172"/>
      <c r="BB41" s="172"/>
      <c r="BC41" s="172"/>
      <c r="BD41" s="172"/>
      <c r="BE41" s="172"/>
      <c r="BF41" s="172"/>
      <c r="BG41" s="172"/>
      <c r="BH41" s="172"/>
      <c r="BI41" s="172"/>
      <c r="BJ41" s="172"/>
      <c r="BK41" s="172"/>
      <c r="BL41" s="172"/>
      <c r="BM41" s="172"/>
      <c r="BN41" s="172"/>
      <c r="BO41" s="172"/>
      <c r="BP41" s="172"/>
      <c r="BQ41" s="172"/>
      <c r="BR41" s="172"/>
      <c r="BS41" s="424"/>
      <c r="BT41" s="53"/>
      <c r="BU41" s="53"/>
      <c r="BV41" s="53"/>
      <c r="BW41" s="53"/>
      <c r="BX41" s="53"/>
    </row>
    <row r="42" spans="1:76" ht="12" customHeight="1" thickBot="1">
      <c r="A42" s="53"/>
      <c r="B42" s="441"/>
      <c r="C42" s="441"/>
      <c r="D42" s="441"/>
      <c r="E42" s="441"/>
      <c r="F42" s="441"/>
      <c r="G42" s="444"/>
      <c r="H42" s="429"/>
      <c r="I42" s="429"/>
      <c r="J42" s="429"/>
      <c r="K42" s="429"/>
      <c r="L42" s="429"/>
      <c r="M42" s="429"/>
      <c r="N42" s="429"/>
      <c r="O42" s="429"/>
      <c r="P42" s="429"/>
      <c r="Q42" s="431"/>
      <c r="R42" s="431"/>
      <c r="S42" s="431"/>
      <c r="T42" s="431"/>
      <c r="U42" s="431"/>
      <c r="V42" s="431"/>
      <c r="W42" s="431"/>
      <c r="X42" s="431"/>
      <c r="Y42" s="431"/>
      <c r="Z42" s="431"/>
      <c r="AA42" s="431"/>
      <c r="AB42" s="431"/>
      <c r="AC42" s="431"/>
      <c r="AD42" s="431"/>
      <c r="AE42" s="431"/>
      <c r="AF42" s="431"/>
      <c r="AG42" s="431"/>
      <c r="AH42" s="431"/>
      <c r="AI42" s="431"/>
      <c r="AJ42" s="431"/>
      <c r="AK42" s="431"/>
      <c r="AL42" s="431"/>
      <c r="AM42" s="431"/>
      <c r="AN42" s="431"/>
      <c r="AO42" s="53"/>
      <c r="AP42" s="53"/>
      <c r="AQ42" s="425"/>
      <c r="AR42" s="426"/>
      <c r="AS42" s="426"/>
      <c r="AT42" s="426"/>
      <c r="AU42" s="426"/>
      <c r="AV42" s="426"/>
      <c r="AW42" s="426"/>
      <c r="AX42" s="426"/>
      <c r="AY42" s="426"/>
      <c r="AZ42" s="426"/>
      <c r="BA42" s="426"/>
      <c r="BB42" s="426"/>
      <c r="BC42" s="426"/>
      <c r="BD42" s="426"/>
      <c r="BE42" s="426"/>
      <c r="BF42" s="426"/>
      <c r="BG42" s="426"/>
      <c r="BH42" s="426"/>
      <c r="BI42" s="426"/>
      <c r="BJ42" s="426"/>
      <c r="BK42" s="426"/>
      <c r="BL42" s="426"/>
      <c r="BM42" s="426"/>
      <c r="BN42" s="426"/>
      <c r="BO42" s="426"/>
      <c r="BP42" s="426"/>
      <c r="BQ42" s="426"/>
      <c r="BR42" s="426"/>
      <c r="BS42" s="427"/>
      <c r="BT42" s="53"/>
      <c r="BU42" s="53"/>
      <c r="BV42" s="53"/>
      <c r="BW42" s="53"/>
      <c r="BX42" s="53"/>
    </row>
    <row r="43" spans="1:76" ht="12" customHeight="1">
      <c r="A43" s="53"/>
      <c r="B43" s="60"/>
      <c r="C43" s="60"/>
      <c r="D43" s="60"/>
      <c r="E43" s="60"/>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row>
    <row r="44" spans="1:76" ht="12" customHeight="1" thickBot="1">
      <c r="A44" s="53"/>
      <c r="B44" s="60"/>
      <c r="C44" s="60"/>
      <c r="D44" s="60"/>
      <c r="E44" s="60"/>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row>
    <row r="45" spans="1:76" ht="12" customHeight="1">
      <c r="A45" s="53"/>
      <c r="B45" s="397"/>
      <c r="C45" s="397"/>
      <c r="D45" s="397"/>
      <c r="E45" s="397"/>
      <c r="F45" s="397"/>
      <c r="G45" s="348"/>
      <c r="H45" s="351" t="s">
        <v>97</v>
      </c>
      <c r="I45" s="352"/>
      <c r="J45" s="352"/>
      <c r="K45" s="352"/>
      <c r="L45" s="353"/>
      <c r="M45" s="398" t="str">
        <f>"（ﾌﾘｶﾞﾅ）　　　　　"&amp;LEFT(X4,FIND("　",X4)-1)</f>
        <v>（ﾌﾘｶﾞﾅ）　　　　　ｻﾂﾏ</v>
      </c>
      <c r="N45" s="399"/>
      <c r="O45" s="399"/>
      <c r="P45" s="399"/>
      <c r="Q45" s="399"/>
      <c r="R45" s="399"/>
      <c r="S45" s="399"/>
      <c r="T45" s="399"/>
      <c r="U45" s="399"/>
      <c r="V45" s="399"/>
      <c r="W45" s="399"/>
      <c r="X45" s="399"/>
      <c r="Y45" s="399"/>
      <c r="Z45" s="399"/>
      <c r="AA45" s="402" t="str">
        <f>MID(X4,FIND("　",X4)+1,LEN(X4))</f>
        <v>ﾊﾔﾄ</v>
      </c>
      <c r="AB45" s="402"/>
      <c r="AC45" s="402"/>
      <c r="AD45" s="402"/>
      <c r="AE45" s="402"/>
      <c r="AF45" s="402"/>
      <c r="AG45" s="402"/>
      <c r="AH45" s="402"/>
      <c r="AI45" s="402"/>
      <c r="AJ45" s="402"/>
      <c r="AK45" s="402"/>
      <c r="AL45" s="402"/>
      <c r="AM45" s="402"/>
      <c r="AN45" s="403"/>
      <c r="AO45" s="59" t="s">
        <v>99</v>
      </c>
      <c r="AP45" s="352" t="s">
        <v>76</v>
      </c>
      <c r="AQ45" s="352"/>
      <c r="AR45" s="352"/>
      <c r="AS45" s="352"/>
      <c r="AT45" s="352"/>
      <c r="AU45" s="353"/>
      <c r="AV45" s="358" t="s">
        <v>68</v>
      </c>
      <c r="AW45" s="358"/>
      <c r="AX45" s="358"/>
      <c r="AY45" s="358"/>
      <c r="AZ45" s="337"/>
      <c r="BA45" s="335"/>
      <c r="BB45" s="335" t="s">
        <v>38</v>
      </c>
      <c r="BC45" s="336"/>
      <c r="BD45" s="337"/>
      <c r="BE45" s="335"/>
      <c r="BF45" s="335" t="s">
        <v>48</v>
      </c>
      <c r="BG45" s="336"/>
      <c r="BH45" s="337"/>
      <c r="BI45" s="335"/>
      <c r="BJ45" s="335" t="s">
        <v>47</v>
      </c>
      <c r="BK45" s="336"/>
      <c r="BL45" s="338" t="s">
        <v>100</v>
      </c>
      <c r="BM45" s="339"/>
      <c r="BN45" s="388" t="s">
        <v>75</v>
      </c>
      <c r="BO45" s="388"/>
      <c r="BP45" s="388"/>
      <c r="BQ45" s="388"/>
      <c r="BR45" s="388"/>
      <c r="BS45" s="389"/>
      <c r="BT45" s="53"/>
      <c r="BU45" s="53"/>
      <c r="BV45" s="53"/>
      <c r="BW45" s="53"/>
      <c r="BX45" s="53"/>
    </row>
    <row r="46" spans="1:76" ht="12" customHeight="1">
      <c r="A46" s="53"/>
      <c r="B46" s="397"/>
      <c r="C46" s="397"/>
      <c r="D46" s="397"/>
      <c r="E46" s="397"/>
      <c r="F46" s="397"/>
      <c r="G46" s="349"/>
      <c r="H46" s="270" t="s">
        <v>74</v>
      </c>
      <c r="I46" s="373"/>
      <c r="J46" s="373"/>
      <c r="K46" s="373"/>
      <c r="L46" s="374"/>
      <c r="M46" s="400"/>
      <c r="N46" s="401"/>
      <c r="O46" s="401"/>
      <c r="P46" s="401"/>
      <c r="Q46" s="401"/>
      <c r="R46" s="401"/>
      <c r="S46" s="401"/>
      <c r="T46" s="401"/>
      <c r="U46" s="401"/>
      <c r="V46" s="401"/>
      <c r="W46" s="401"/>
      <c r="X46" s="401"/>
      <c r="Y46" s="401"/>
      <c r="Z46" s="401"/>
      <c r="AA46" s="379"/>
      <c r="AB46" s="379"/>
      <c r="AC46" s="379"/>
      <c r="AD46" s="379"/>
      <c r="AE46" s="379"/>
      <c r="AF46" s="379"/>
      <c r="AG46" s="379"/>
      <c r="AH46" s="379"/>
      <c r="AI46" s="379"/>
      <c r="AJ46" s="379"/>
      <c r="AK46" s="379"/>
      <c r="AL46" s="379"/>
      <c r="AM46" s="379"/>
      <c r="AN46" s="382"/>
      <c r="AO46" s="58"/>
      <c r="AP46" s="365"/>
      <c r="AQ46" s="365"/>
      <c r="AR46" s="365"/>
      <c r="AS46" s="365"/>
      <c r="AT46" s="365"/>
      <c r="AU46" s="366"/>
      <c r="AV46" s="172"/>
      <c r="AW46" s="172"/>
      <c r="AX46" s="172"/>
      <c r="AY46" s="172"/>
      <c r="AZ46" s="176" t="str">
        <f>MID(X5,1,1)</f>
        <v>4</v>
      </c>
      <c r="BA46" s="177"/>
      <c r="BB46" s="177" t="str">
        <f>MID(X5,2,1)</f>
        <v>5</v>
      </c>
      <c r="BC46" s="180"/>
      <c r="BD46" s="176" t="str">
        <f>MID(X5,3,1)</f>
        <v>0</v>
      </c>
      <c r="BE46" s="177"/>
      <c r="BF46" s="177" t="str">
        <f>MID(X5,4,1)</f>
        <v>6</v>
      </c>
      <c r="BG46" s="180"/>
      <c r="BH46" s="176" t="str">
        <f>MID(X5,5,1)</f>
        <v>0</v>
      </c>
      <c r="BI46" s="177"/>
      <c r="BJ46" s="177" t="str">
        <f>MID(X5,6,1)</f>
        <v>1</v>
      </c>
      <c r="BK46" s="180"/>
      <c r="BL46" s="230" t="s">
        <v>73</v>
      </c>
      <c r="BM46" s="332"/>
      <c r="BN46" s="390"/>
      <c r="BO46" s="390"/>
      <c r="BP46" s="390"/>
      <c r="BQ46" s="390"/>
      <c r="BR46" s="390"/>
      <c r="BS46" s="391"/>
      <c r="BT46" s="53"/>
      <c r="BU46" s="53"/>
      <c r="BV46" s="53"/>
      <c r="BW46" s="53"/>
      <c r="BX46" s="53"/>
    </row>
    <row r="47" spans="1:76" ht="12" customHeight="1">
      <c r="A47" s="53"/>
      <c r="B47" s="397"/>
      <c r="C47" s="397"/>
      <c r="D47" s="397"/>
      <c r="E47" s="397"/>
      <c r="F47" s="397"/>
      <c r="G47" s="349"/>
      <c r="H47" s="270"/>
      <c r="I47" s="373"/>
      <c r="J47" s="373"/>
      <c r="K47" s="373"/>
      <c r="L47" s="374"/>
      <c r="M47" s="378" t="str">
        <f>LEFT(Q4,FIND("　",Q4)-1)</f>
        <v>薩摩</v>
      </c>
      <c r="N47" s="379"/>
      <c r="O47" s="379"/>
      <c r="P47" s="379"/>
      <c r="Q47" s="379"/>
      <c r="R47" s="379"/>
      <c r="S47" s="379"/>
      <c r="T47" s="379"/>
      <c r="U47" s="379"/>
      <c r="V47" s="379"/>
      <c r="W47" s="379"/>
      <c r="X47" s="379"/>
      <c r="Y47" s="379"/>
      <c r="Z47" s="379"/>
      <c r="AA47" s="379" t="str">
        <f>MID(Q4,FIND("　",Q4)+1,LEN(Q4))</f>
        <v xml:space="preserve">隼人 </v>
      </c>
      <c r="AB47" s="379"/>
      <c r="AC47" s="379"/>
      <c r="AD47" s="379"/>
      <c r="AE47" s="379"/>
      <c r="AF47" s="379"/>
      <c r="AG47" s="379"/>
      <c r="AH47" s="379"/>
      <c r="AI47" s="379"/>
      <c r="AJ47" s="379"/>
      <c r="AK47" s="379"/>
      <c r="AL47" s="379"/>
      <c r="AM47" s="379"/>
      <c r="AN47" s="382"/>
      <c r="AO47" s="58"/>
      <c r="AP47" s="365"/>
      <c r="AQ47" s="365"/>
      <c r="AR47" s="365"/>
      <c r="AS47" s="365"/>
      <c r="AT47" s="365"/>
      <c r="AU47" s="366"/>
      <c r="AV47" s="172" t="s">
        <v>63</v>
      </c>
      <c r="AW47" s="172"/>
      <c r="AX47" s="172"/>
      <c r="AY47" s="172"/>
      <c r="AZ47" s="176"/>
      <c r="BA47" s="177"/>
      <c r="BB47" s="177"/>
      <c r="BC47" s="180"/>
      <c r="BD47" s="176"/>
      <c r="BE47" s="177"/>
      <c r="BF47" s="177"/>
      <c r="BG47" s="180"/>
      <c r="BH47" s="176"/>
      <c r="BI47" s="177"/>
      <c r="BJ47" s="177"/>
      <c r="BK47" s="180"/>
      <c r="BL47" s="230"/>
      <c r="BM47" s="332"/>
      <c r="BN47" s="390"/>
      <c r="BO47" s="390"/>
      <c r="BP47" s="390"/>
      <c r="BQ47" s="390"/>
      <c r="BR47" s="390"/>
      <c r="BS47" s="391"/>
      <c r="BT47" s="53"/>
      <c r="BU47" s="53"/>
      <c r="BV47" s="53"/>
      <c r="BW47" s="53"/>
      <c r="BX47" s="53"/>
    </row>
    <row r="48" spans="1:76" ht="12" customHeight="1">
      <c r="A48" s="53"/>
      <c r="B48" s="397"/>
      <c r="C48" s="397"/>
      <c r="D48" s="397"/>
      <c r="E48" s="397"/>
      <c r="F48" s="397"/>
      <c r="G48" s="349"/>
      <c r="H48" s="270"/>
      <c r="I48" s="373"/>
      <c r="J48" s="373"/>
      <c r="K48" s="373"/>
      <c r="L48" s="374"/>
      <c r="M48" s="378"/>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79"/>
      <c r="AM48" s="379"/>
      <c r="AN48" s="382"/>
      <c r="AO48" s="57"/>
      <c r="AP48" s="404"/>
      <c r="AQ48" s="404"/>
      <c r="AR48" s="404"/>
      <c r="AS48" s="404"/>
      <c r="AT48" s="404"/>
      <c r="AU48" s="405"/>
      <c r="AV48" s="172"/>
      <c r="AW48" s="172"/>
      <c r="AX48" s="172"/>
      <c r="AY48" s="172"/>
      <c r="AZ48" s="328"/>
      <c r="BA48" s="308"/>
      <c r="BB48" s="308"/>
      <c r="BC48" s="330"/>
      <c r="BD48" s="328"/>
      <c r="BE48" s="308"/>
      <c r="BF48" s="308"/>
      <c r="BG48" s="330"/>
      <c r="BH48" s="328"/>
      <c r="BI48" s="308"/>
      <c r="BJ48" s="308"/>
      <c r="BK48" s="330"/>
      <c r="BL48" s="333"/>
      <c r="BM48" s="334"/>
      <c r="BN48" s="392"/>
      <c r="BO48" s="392"/>
      <c r="BP48" s="392"/>
      <c r="BQ48" s="392"/>
      <c r="BR48" s="392"/>
      <c r="BS48" s="393"/>
      <c r="BT48" s="53"/>
      <c r="BU48" s="53"/>
      <c r="BV48" s="53"/>
      <c r="BW48" s="53"/>
      <c r="BX48" s="53"/>
    </row>
    <row r="49" spans="1:137" ht="12" customHeight="1">
      <c r="A49" s="53"/>
      <c r="B49" s="384"/>
      <c r="C49" s="384"/>
      <c r="D49" s="384"/>
      <c r="E49" s="385"/>
      <c r="F49" s="385"/>
      <c r="G49" s="349"/>
      <c r="H49" s="270"/>
      <c r="I49" s="373"/>
      <c r="J49" s="373"/>
      <c r="K49" s="373"/>
      <c r="L49" s="374"/>
      <c r="M49" s="378"/>
      <c r="N49" s="379"/>
      <c r="O49" s="379"/>
      <c r="P49" s="379"/>
      <c r="Q49" s="379"/>
      <c r="R49" s="379"/>
      <c r="S49" s="379"/>
      <c r="T49" s="379"/>
      <c r="U49" s="379"/>
      <c r="V49" s="379"/>
      <c r="W49" s="379"/>
      <c r="X49" s="379"/>
      <c r="Y49" s="379"/>
      <c r="Z49" s="379"/>
      <c r="AA49" s="379"/>
      <c r="AB49" s="379"/>
      <c r="AC49" s="379"/>
      <c r="AD49" s="379"/>
      <c r="AE49" s="379"/>
      <c r="AF49" s="379"/>
      <c r="AG49" s="379"/>
      <c r="AH49" s="379"/>
      <c r="AI49" s="379"/>
      <c r="AJ49" s="379"/>
      <c r="AK49" s="379"/>
      <c r="AL49" s="379"/>
      <c r="AM49" s="379"/>
      <c r="AN49" s="382"/>
      <c r="AO49" s="386" t="s">
        <v>101</v>
      </c>
      <c r="AP49" s="387"/>
      <c r="AQ49" s="387"/>
      <c r="AR49" s="387"/>
      <c r="AS49" s="387"/>
      <c r="AT49" s="56"/>
      <c r="AU49" s="55"/>
      <c r="AV49" s="327" t="str">
        <f>MID(AF5,1,1)</f>
        <v>1</v>
      </c>
      <c r="AW49" s="307"/>
      <c r="AX49" s="307" t="str">
        <f>MID(AF5,2,1)</f>
        <v>7</v>
      </c>
      <c r="AY49" s="307"/>
      <c r="AZ49" s="307" t="str">
        <f>MID(AF5,3,1)</f>
        <v>8</v>
      </c>
      <c r="BA49" s="307"/>
      <c r="BB49" s="307" t="str">
        <f>MID(AF5,4,1)</f>
        <v>0</v>
      </c>
      <c r="BC49" s="329"/>
      <c r="BD49" s="327" t="str">
        <f>MID(AF5,6,1)</f>
        <v>1</v>
      </c>
      <c r="BE49" s="307"/>
      <c r="BF49" s="307" t="str">
        <f>MID(AF5,7,1)</f>
        <v>2</v>
      </c>
      <c r="BG49" s="307"/>
      <c r="BH49" s="307" t="str">
        <f>MID(AF5,8,1)</f>
        <v>3</v>
      </c>
      <c r="BI49" s="307"/>
      <c r="BJ49" s="307" t="str">
        <f>MID(AF5,9,1)</f>
        <v>4</v>
      </c>
      <c r="BK49" s="329"/>
      <c r="BL49" s="327" t="str">
        <f>MID(AF5,10,1)</f>
        <v>5</v>
      </c>
      <c r="BM49" s="307"/>
      <c r="BN49" s="307" t="str">
        <f>MID(AF5,11,1)</f>
        <v>6</v>
      </c>
      <c r="BO49" s="307"/>
      <c r="BP49" s="307"/>
      <c r="BQ49" s="307"/>
      <c r="BR49" s="307"/>
      <c r="BS49" s="309"/>
      <c r="BT49" s="53"/>
      <c r="BU49" s="53"/>
      <c r="BV49" s="53"/>
      <c r="BW49" s="53"/>
      <c r="BX49" s="53"/>
    </row>
    <row r="50" spans="1:137" ht="12" customHeight="1">
      <c r="A50" s="53"/>
      <c r="B50" s="384"/>
      <c r="C50" s="384"/>
      <c r="D50" s="384"/>
      <c r="E50" s="385"/>
      <c r="F50" s="385"/>
      <c r="G50" s="349"/>
      <c r="H50" s="270"/>
      <c r="I50" s="373"/>
      <c r="J50" s="373"/>
      <c r="K50" s="373"/>
      <c r="L50" s="374"/>
      <c r="M50" s="378"/>
      <c r="N50" s="379"/>
      <c r="O50" s="379"/>
      <c r="P50" s="379"/>
      <c r="Q50" s="379"/>
      <c r="R50" s="379"/>
      <c r="S50" s="379"/>
      <c r="T50" s="379"/>
      <c r="U50" s="379"/>
      <c r="V50" s="379"/>
      <c r="W50" s="379"/>
      <c r="X50" s="379"/>
      <c r="Y50" s="379"/>
      <c r="Z50" s="379"/>
      <c r="AA50" s="379"/>
      <c r="AB50" s="379"/>
      <c r="AC50" s="379"/>
      <c r="AD50" s="379"/>
      <c r="AE50" s="379"/>
      <c r="AF50" s="379"/>
      <c r="AG50" s="379"/>
      <c r="AH50" s="379"/>
      <c r="AI50" s="379"/>
      <c r="AJ50" s="379"/>
      <c r="AK50" s="379"/>
      <c r="AL50" s="379"/>
      <c r="AM50" s="379"/>
      <c r="AN50" s="382"/>
      <c r="AO50" s="314" t="s">
        <v>102</v>
      </c>
      <c r="AP50" s="359"/>
      <c r="AQ50" s="359"/>
      <c r="AR50" s="359"/>
      <c r="AS50" s="359"/>
      <c r="AT50" s="359"/>
      <c r="AU50" s="360"/>
      <c r="AV50" s="176"/>
      <c r="AW50" s="177"/>
      <c r="AX50" s="177"/>
      <c r="AY50" s="177"/>
      <c r="AZ50" s="177"/>
      <c r="BA50" s="177"/>
      <c r="BB50" s="177"/>
      <c r="BC50" s="180"/>
      <c r="BD50" s="176"/>
      <c r="BE50" s="177"/>
      <c r="BF50" s="177"/>
      <c r="BG50" s="177"/>
      <c r="BH50" s="177"/>
      <c r="BI50" s="177"/>
      <c r="BJ50" s="177"/>
      <c r="BK50" s="180"/>
      <c r="BL50" s="176"/>
      <c r="BM50" s="177"/>
      <c r="BN50" s="177"/>
      <c r="BO50" s="177"/>
      <c r="BP50" s="177"/>
      <c r="BQ50" s="177"/>
      <c r="BR50" s="177"/>
      <c r="BS50" s="310"/>
      <c r="BT50" s="53"/>
      <c r="BU50" s="53"/>
      <c r="BV50" s="53"/>
      <c r="BW50" s="53"/>
      <c r="BX50" s="53"/>
    </row>
    <row r="51" spans="1:137" ht="12" customHeight="1">
      <c r="A51" s="53"/>
      <c r="B51" s="384"/>
      <c r="C51" s="384"/>
      <c r="D51" s="384"/>
      <c r="E51" s="385"/>
      <c r="F51" s="385"/>
      <c r="G51" s="349"/>
      <c r="H51" s="270"/>
      <c r="I51" s="373"/>
      <c r="J51" s="373"/>
      <c r="K51" s="373"/>
      <c r="L51" s="374"/>
      <c r="M51" s="378"/>
      <c r="N51" s="379"/>
      <c r="O51" s="379"/>
      <c r="P51" s="379"/>
      <c r="Q51" s="379"/>
      <c r="R51" s="379"/>
      <c r="S51" s="379"/>
      <c r="T51" s="379"/>
      <c r="U51" s="379"/>
      <c r="V51" s="379"/>
      <c r="W51" s="379"/>
      <c r="X51" s="379"/>
      <c r="Y51" s="379"/>
      <c r="Z51" s="379"/>
      <c r="AA51" s="379"/>
      <c r="AB51" s="379"/>
      <c r="AC51" s="379"/>
      <c r="AD51" s="379"/>
      <c r="AE51" s="379"/>
      <c r="AF51" s="379"/>
      <c r="AG51" s="379"/>
      <c r="AH51" s="379"/>
      <c r="AI51" s="379"/>
      <c r="AJ51" s="379"/>
      <c r="AK51" s="379"/>
      <c r="AL51" s="379"/>
      <c r="AM51" s="379"/>
      <c r="AN51" s="382"/>
      <c r="AO51" s="314"/>
      <c r="AP51" s="359"/>
      <c r="AQ51" s="359"/>
      <c r="AR51" s="359"/>
      <c r="AS51" s="359"/>
      <c r="AT51" s="359"/>
      <c r="AU51" s="360"/>
      <c r="AV51" s="176"/>
      <c r="AW51" s="177"/>
      <c r="AX51" s="177"/>
      <c r="AY51" s="177"/>
      <c r="AZ51" s="177"/>
      <c r="BA51" s="177"/>
      <c r="BB51" s="177"/>
      <c r="BC51" s="180"/>
      <c r="BD51" s="176"/>
      <c r="BE51" s="177"/>
      <c r="BF51" s="177"/>
      <c r="BG51" s="177"/>
      <c r="BH51" s="177"/>
      <c r="BI51" s="177"/>
      <c r="BJ51" s="177"/>
      <c r="BK51" s="180"/>
      <c r="BL51" s="176"/>
      <c r="BM51" s="177"/>
      <c r="BN51" s="177"/>
      <c r="BO51" s="177"/>
      <c r="BP51" s="177"/>
      <c r="BQ51" s="177"/>
      <c r="BR51" s="177"/>
      <c r="BS51" s="310"/>
      <c r="BT51" s="53"/>
      <c r="BU51" s="53"/>
      <c r="BV51" s="53"/>
      <c r="BW51" s="53"/>
      <c r="BX51" s="53"/>
    </row>
    <row r="52" spans="1:137" ht="12" customHeight="1">
      <c r="A52" s="53"/>
      <c r="B52" s="384"/>
      <c r="C52" s="384"/>
      <c r="D52" s="384"/>
      <c r="E52" s="385"/>
      <c r="F52" s="385"/>
      <c r="G52" s="349"/>
      <c r="H52" s="394"/>
      <c r="I52" s="395"/>
      <c r="J52" s="395"/>
      <c r="K52" s="395"/>
      <c r="L52" s="396"/>
      <c r="M52" s="380"/>
      <c r="N52" s="381"/>
      <c r="O52" s="381"/>
      <c r="P52" s="381"/>
      <c r="Q52" s="381"/>
      <c r="R52" s="381"/>
      <c r="S52" s="381"/>
      <c r="T52" s="381"/>
      <c r="U52" s="381"/>
      <c r="V52" s="381"/>
      <c r="W52" s="381"/>
      <c r="X52" s="381"/>
      <c r="Y52" s="381"/>
      <c r="Z52" s="381"/>
      <c r="AA52" s="381"/>
      <c r="AB52" s="381"/>
      <c r="AC52" s="381"/>
      <c r="AD52" s="381"/>
      <c r="AE52" s="381"/>
      <c r="AF52" s="381"/>
      <c r="AG52" s="381"/>
      <c r="AH52" s="381"/>
      <c r="AI52" s="381"/>
      <c r="AJ52" s="381"/>
      <c r="AK52" s="381"/>
      <c r="AL52" s="381"/>
      <c r="AM52" s="381"/>
      <c r="AN52" s="383"/>
      <c r="AO52" s="361"/>
      <c r="AP52" s="362"/>
      <c r="AQ52" s="362"/>
      <c r="AR52" s="362"/>
      <c r="AS52" s="362"/>
      <c r="AT52" s="362"/>
      <c r="AU52" s="363"/>
      <c r="AV52" s="328"/>
      <c r="AW52" s="308"/>
      <c r="AX52" s="308"/>
      <c r="AY52" s="308"/>
      <c r="AZ52" s="308"/>
      <c r="BA52" s="308"/>
      <c r="BB52" s="308"/>
      <c r="BC52" s="330"/>
      <c r="BD52" s="328"/>
      <c r="BE52" s="308"/>
      <c r="BF52" s="308"/>
      <c r="BG52" s="308"/>
      <c r="BH52" s="308"/>
      <c r="BI52" s="308"/>
      <c r="BJ52" s="308"/>
      <c r="BK52" s="330"/>
      <c r="BL52" s="328"/>
      <c r="BM52" s="308"/>
      <c r="BN52" s="308"/>
      <c r="BO52" s="308"/>
      <c r="BP52" s="308"/>
      <c r="BQ52" s="308"/>
      <c r="BR52" s="308"/>
      <c r="BS52" s="311"/>
      <c r="BT52" s="53"/>
      <c r="BU52" s="53"/>
      <c r="BV52" s="53"/>
      <c r="BW52" s="53"/>
      <c r="BX52" s="53"/>
    </row>
    <row r="53" spans="1:137" ht="12" customHeight="1">
      <c r="A53" s="53"/>
      <c r="B53" s="384"/>
      <c r="C53" s="384"/>
      <c r="D53" s="384"/>
      <c r="E53" s="385"/>
      <c r="F53" s="385"/>
      <c r="G53" s="349"/>
      <c r="H53" s="364" t="s">
        <v>103</v>
      </c>
      <c r="I53" s="365"/>
      <c r="J53" s="365"/>
      <c r="K53" s="365"/>
      <c r="L53" s="366"/>
      <c r="M53" s="367" t="s">
        <v>72</v>
      </c>
      <c r="N53" s="368"/>
      <c r="O53" s="368"/>
      <c r="P53" s="368"/>
      <c r="Q53" s="368"/>
      <c r="R53" s="368"/>
      <c r="S53" s="368"/>
      <c r="T53" s="368"/>
      <c r="U53" s="368"/>
      <c r="V53" s="368"/>
      <c r="W53" s="368"/>
      <c r="X53" s="368"/>
      <c r="Y53" s="368"/>
      <c r="Z53" s="368"/>
      <c r="AA53" s="368"/>
      <c r="AB53" s="368"/>
      <c r="AC53" s="368"/>
      <c r="AD53" s="368"/>
      <c r="AE53" s="368" t="s">
        <v>104</v>
      </c>
      <c r="AF53" s="368"/>
      <c r="AG53" s="368"/>
      <c r="AH53" s="368"/>
      <c r="AI53" s="368"/>
      <c r="AJ53" s="368"/>
      <c r="AK53" s="368"/>
      <c r="AL53" s="368"/>
      <c r="AM53" s="368"/>
      <c r="AN53" s="368"/>
      <c r="AO53" s="368"/>
      <c r="AP53" s="368"/>
      <c r="AQ53" s="368"/>
      <c r="AR53" s="368"/>
      <c r="AS53" s="368"/>
      <c r="AT53" s="368"/>
      <c r="AU53" s="368"/>
      <c r="AV53" s="368"/>
      <c r="AW53" s="368"/>
      <c r="AX53" s="368"/>
      <c r="AY53" s="368"/>
      <c r="AZ53" s="368"/>
      <c r="BA53" s="368"/>
      <c r="BB53" s="368"/>
      <c r="BC53" s="368"/>
      <c r="BD53" s="368"/>
      <c r="BE53" s="368"/>
      <c r="BF53" s="368"/>
      <c r="BG53" s="368"/>
      <c r="BH53" s="368"/>
      <c r="BI53" s="368"/>
      <c r="BJ53" s="368"/>
      <c r="BK53" s="368"/>
      <c r="BL53" s="368"/>
      <c r="BM53" s="368"/>
      <c r="BN53" s="368"/>
      <c r="BO53" s="368"/>
      <c r="BP53" s="368"/>
      <c r="BQ53" s="368"/>
      <c r="BR53" s="368"/>
      <c r="BS53" s="371"/>
      <c r="BT53" s="53"/>
      <c r="BU53" s="53"/>
      <c r="BV53" s="53"/>
      <c r="BW53" s="53"/>
      <c r="BX53" s="53"/>
    </row>
    <row r="54" spans="1:137" ht="12" customHeight="1">
      <c r="A54" s="53"/>
      <c r="B54" s="384"/>
      <c r="C54" s="384"/>
      <c r="D54" s="384"/>
      <c r="E54" s="385"/>
      <c r="F54" s="385"/>
      <c r="G54" s="349"/>
      <c r="H54" s="270" t="s">
        <v>71</v>
      </c>
      <c r="I54" s="373"/>
      <c r="J54" s="373"/>
      <c r="K54" s="373"/>
      <c r="L54" s="374"/>
      <c r="M54" s="369"/>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0"/>
      <c r="AL54" s="370"/>
      <c r="AM54" s="370"/>
      <c r="AN54" s="370"/>
      <c r="AO54" s="370"/>
      <c r="AP54" s="370"/>
      <c r="AQ54" s="370"/>
      <c r="AR54" s="370"/>
      <c r="AS54" s="370"/>
      <c r="AT54" s="370"/>
      <c r="AU54" s="370"/>
      <c r="AV54" s="370"/>
      <c r="AW54" s="370"/>
      <c r="AX54" s="370"/>
      <c r="AY54" s="370"/>
      <c r="AZ54" s="370"/>
      <c r="BA54" s="370"/>
      <c r="BB54" s="370"/>
      <c r="BC54" s="370"/>
      <c r="BD54" s="370"/>
      <c r="BE54" s="370"/>
      <c r="BF54" s="370"/>
      <c r="BG54" s="370"/>
      <c r="BH54" s="370"/>
      <c r="BI54" s="370"/>
      <c r="BJ54" s="370"/>
      <c r="BK54" s="370"/>
      <c r="BL54" s="370"/>
      <c r="BM54" s="370"/>
      <c r="BN54" s="370"/>
      <c r="BO54" s="370"/>
      <c r="BP54" s="370"/>
      <c r="BQ54" s="370"/>
      <c r="BR54" s="370"/>
      <c r="BS54" s="372"/>
      <c r="BT54" s="53"/>
      <c r="BU54" s="53"/>
      <c r="BV54" s="53"/>
      <c r="BW54" s="53"/>
      <c r="BX54" s="53"/>
    </row>
    <row r="55" spans="1:137" ht="12" customHeight="1">
      <c r="A55" s="53"/>
      <c r="B55" s="384"/>
      <c r="C55" s="384"/>
      <c r="D55" s="384"/>
      <c r="E55" s="385"/>
      <c r="F55" s="385"/>
      <c r="G55" s="349"/>
      <c r="H55" s="270"/>
      <c r="I55" s="373"/>
      <c r="J55" s="373"/>
      <c r="K55" s="373"/>
      <c r="L55" s="374"/>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4"/>
      <c r="BT55" s="53"/>
      <c r="BU55" s="53"/>
      <c r="BV55" s="53"/>
      <c r="BW55" s="53"/>
      <c r="BX55" s="53"/>
    </row>
    <row r="56" spans="1:137" ht="12" customHeight="1">
      <c r="A56" s="53"/>
      <c r="B56" s="384"/>
      <c r="C56" s="384"/>
      <c r="D56" s="384"/>
      <c r="E56" s="385"/>
      <c r="F56" s="385"/>
      <c r="G56" s="349"/>
      <c r="H56" s="270"/>
      <c r="I56" s="373"/>
      <c r="J56" s="373"/>
      <c r="K56" s="373"/>
      <c r="L56" s="374"/>
      <c r="M56" s="53" t="s">
        <v>105</v>
      </c>
      <c r="N56" s="172" t="str">
        <f>LEFT(AF3,3)</f>
        <v>899</v>
      </c>
      <c r="O56" s="172"/>
      <c r="P56" s="172"/>
      <c r="Q56" s="53" t="s">
        <v>106</v>
      </c>
      <c r="R56" s="172" t="str">
        <f>RIGHT(AF3,4)</f>
        <v>0101</v>
      </c>
      <c r="S56" s="172"/>
      <c r="T56" s="172"/>
      <c r="U56" s="172"/>
      <c r="V56" s="172"/>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c r="BO56" s="53"/>
      <c r="BP56" s="53"/>
      <c r="BQ56" s="53"/>
      <c r="BR56" s="53"/>
      <c r="BS56" s="54"/>
      <c r="BT56" s="53"/>
      <c r="BU56" s="53"/>
      <c r="BV56" s="53"/>
      <c r="BW56" s="53"/>
      <c r="BX56" s="53"/>
    </row>
    <row r="57" spans="1:137" ht="12" customHeight="1">
      <c r="A57" s="53"/>
      <c r="B57" s="384"/>
      <c r="C57" s="384"/>
      <c r="D57" s="384"/>
      <c r="E57" s="385"/>
      <c r="F57" s="385"/>
      <c r="G57" s="349"/>
      <c r="H57" s="270"/>
      <c r="I57" s="373"/>
      <c r="J57" s="373"/>
      <c r="K57" s="373"/>
      <c r="L57" s="374"/>
      <c r="M57" s="406" t="s">
        <v>137</v>
      </c>
      <c r="N57" s="407"/>
      <c r="O57" s="407"/>
      <c r="P57" s="407"/>
      <c r="Q57" s="407"/>
      <c r="R57" s="407"/>
      <c r="S57" s="407"/>
      <c r="T57" s="407"/>
      <c r="U57" s="407"/>
      <c r="V57" s="407"/>
      <c r="W57" s="407"/>
      <c r="X57" s="75"/>
      <c r="Y57" s="75"/>
      <c r="Z57" s="75"/>
      <c r="AA57" s="75"/>
      <c r="AB57" s="410" t="str">
        <f>X6</f>
        <v>鹿児島市天文館1丁目　2-3</v>
      </c>
      <c r="AC57" s="410"/>
      <c r="AD57" s="410"/>
      <c r="AE57" s="410"/>
      <c r="AF57" s="410"/>
      <c r="AG57" s="410"/>
      <c r="AH57" s="410"/>
      <c r="AI57" s="410"/>
      <c r="AJ57" s="410"/>
      <c r="AK57" s="410"/>
      <c r="AL57" s="410"/>
      <c r="AM57" s="410"/>
      <c r="AN57" s="410"/>
      <c r="AO57" s="410"/>
      <c r="AP57" s="410"/>
      <c r="AQ57" s="410"/>
      <c r="AR57" s="410"/>
      <c r="AS57" s="410"/>
      <c r="AT57" s="410"/>
      <c r="AU57" s="410"/>
      <c r="AV57" s="410"/>
      <c r="AW57" s="410"/>
      <c r="AX57" s="410"/>
      <c r="AY57" s="410"/>
      <c r="AZ57" s="410"/>
      <c r="BA57" s="410"/>
      <c r="BB57" s="410"/>
      <c r="BC57" s="410"/>
      <c r="BD57" s="410"/>
      <c r="BE57" s="410"/>
      <c r="BF57" s="410"/>
      <c r="BG57" s="410"/>
      <c r="BH57" s="410"/>
      <c r="BI57" s="410"/>
      <c r="BJ57" s="410"/>
      <c r="BK57" s="410"/>
      <c r="BL57" s="410"/>
      <c r="BM57" s="410"/>
      <c r="BN57" s="410"/>
      <c r="BO57" s="410"/>
      <c r="BP57" s="410"/>
      <c r="BQ57" s="410"/>
      <c r="BR57" s="410"/>
      <c r="BS57" s="411"/>
      <c r="BT57" s="53"/>
      <c r="BU57" s="53"/>
      <c r="BV57" s="53"/>
      <c r="BW57" s="53"/>
      <c r="BX57" s="53"/>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row>
    <row r="58" spans="1:137" ht="12" customHeight="1">
      <c r="A58" s="53"/>
      <c r="B58" s="384"/>
      <c r="C58" s="384"/>
      <c r="D58" s="384"/>
      <c r="E58" s="385"/>
      <c r="F58" s="385"/>
      <c r="G58" s="349"/>
      <c r="H58" s="270"/>
      <c r="I58" s="373"/>
      <c r="J58" s="373"/>
      <c r="K58" s="373"/>
      <c r="L58" s="374"/>
      <c r="M58" s="406"/>
      <c r="N58" s="407"/>
      <c r="O58" s="407"/>
      <c r="P58" s="407"/>
      <c r="Q58" s="407"/>
      <c r="R58" s="407"/>
      <c r="S58" s="407"/>
      <c r="T58" s="407"/>
      <c r="U58" s="407"/>
      <c r="V58" s="407"/>
      <c r="W58" s="407"/>
      <c r="X58" s="75"/>
      <c r="Y58" s="75"/>
      <c r="Z58" s="75"/>
      <c r="AA58" s="75"/>
      <c r="AB58" s="410"/>
      <c r="AC58" s="410"/>
      <c r="AD58" s="410"/>
      <c r="AE58" s="410"/>
      <c r="AF58" s="410"/>
      <c r="AG58" s="410"/>
      <c r="AH58" s="410"/>
      <c r="AI58" s="410"/>
      <c r="AJ58" s="410"/>
      <c r="AK58" s="410"/>
      <c r="AL58" s="410"/>
      <c r="AM58" s="410"/>
      <c r="AN58" s="410"/>
      <c r="AO58" s="410"/>
      <c r="AP58" s="410"/>
      <c r="AQ58" s="410"/>
      <c r="AR58" s="410"/>
      <c r="AS58" s="410"/>
      <c r="AT58" s="410"/>
      <c r="AU58" s="410"/>
      <c r="AV58" s="410"/>
      <c r="AW58" s="410"/>
      <c r="AX58" s="410"/>
      <c r="AY58" s="410"/>
      <c r="AZ58" s="410"/>
      <c r="BA58" s="410"/>
      <c r="BB58" s="410"/>
      <c r="BC58" s="410"/>
      <c r="BD58" s="410"/>
      <c r="BE58" s="410"/>
      <c r="BF58" s="410"/>
      <c r="BG58" s="410"/>
      <c r="BH58" s="410"/>
      <c r="BI58" s="410"/>
      <c r="BJ58" s="410"/>
      <c r="BK58" s="410"/>
      <c r="BL58" s="410"/>
      <c r="BM58" s="410"/>
      <c r="BN58" s="410"/>
      <c r="BO58" s="410"/>
      <c r="BP58" s="410"/>
      <c r="BQ58" s="410"/>
      <c r="BR58" s="410"/>
      <c r="BS58" s="411"/>
      <c r="BT58" s="53"/>
      <c r="BU58" s="53"/>
      <c r="BV58" s="53"/>
      <c r="BW58" s="53"/>
      <c r="BX58" s="53"/>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row>
    <row r="59" spans="1:137" ht="12" customHeight="1" thickBot="1">
      <c r="A59" s="53"/>
      <c r="B59" s="384"/>
      <c r="C59" s="384"/>
      <c r="D59" s="384"/>
      <c r="E59" s="385"/>
      <c r="F59" s="385"/>
      <c r="G59" s="350"/>
      <c r="H59" s="375"/>
      <c r="I59" s="376"/>
      <c r="J59" s="376"/>
      <c r="K59" s="376"/>
      <c r="L59" s="377"/>
      <c r="M59" s="408"/>
      <c r="N59" s="409"/>
      <c r="O59" s="409"/>
      <c r="P59" s="409"/>
      <c r="Q59" s="409"/>
      <c r="R59" s="409"/>
      <c r="S59" s="409"/>
      <c r="T59" s="409"/>
      <c r="U59" s="409"/>
      <c r="V59" s="409"/>
      <c r="W59" s="409"/>
      <c r="X59" s="76"/>
      <c r="Y59" s="76"/>
      <c r="Z59" s="76"/>
      <c r="AA59" s="76"/>
      <c r="AB59" s="412"/>
      <c r="AC59" s="412"/>
      <c r="AD59" s="412"/>
      <c r="AE59" s="412"/>
      <c r="AF59" s="412"/>
      <c r="AG59" s="412"/>
      <c r="AH59" s="412"/>
      <c r="AI59" s="412"/>
      <c r="AJ59" s="412"/>
      <c r="AK59" s="412"/>
      <c r="AL59" s="412"/>
      <c r="AM59" s="412"/>
      <c r="AN59" s="412"/>
      <c r="AO59" s="412"/>
      <c r="AP59" s="412"/>
      <c r="AQ59" s="412"/>
      <c r="AR59" s="412"/>
      <c r="AS59" s="412"/>
      <c r="AT59" s="412"/>
      <c r="AU59" s="412"/>
      <c r="AV59" s="412"/>
      <c r="AW59" s="412"/>
      <c r="AX59" s="412"/>
      <c r="AY59" s="412"/>
      <c r="AZ59" s="412"/>
      <c r="BA59" s="412"/>
      <c r="BB59" s="412"/>
      <c r="BC59" s="412"/>
      <c r="BD59" s="412"/>
      <c r="BE59" s="412"/>
      <c r="BF59" s="412"/>
      <c r="BG59" s="412"/>
      <c r="BH59" s="412"/>
      <c r="BI59" s="412"/>
      <c r="BJ59" s="412"/>
      <c r="BK59" s="412"/>
      <c r="BL59" s="412"/>
      <c r="BM59" s="412"/>
      <c r="BN59" s="412"/>
      <c r="BO59" s="412"/>
      <c r="BP59" s="412"/>
      <c r="BQ59" s="412"/>
      <c r="BR59" s="412"/>
      <c r="BS59" s="413"/>
      <c r="BT59" s="53"/>
      <c r="BU59" s="53"/>
      <c r="BV59" s="53"/>
      <c r="BW59" s="53"/>
      <c r="BX59" s="53"/>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row>
    <row r="60" spans="1:137" ht="12" customHeight="1">
      <c r="A60" s="53"/>
      <c r="B60" s="187" t="s">
        <v>70</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7"/>
      <c r="AL60" s="187"/>
      <c r="AM60" s="187"/>
      <c r="AN60" s="187"/>
      <c r="AO60" s="187"/>
      <c r="AP60" s="187"/>
      <c r="AQ60" s="187"/>
      <c r="AR60" s="187"/>
      <c r="AS60" s="187"/>
      <c r="AT60" s="187"/>
      <c r="AU60" s="187"/>
      <c r="AV60" s="187"/>
      <c r="AW60" s="187"/>
      <c r="AX60" s="187"/>
      <c r="AY60" s="187"/>
      <c r="AZ60" s="187"/>
      <c r="BA60" s="187"/>
      <c r="BB60" s="187"/>
      <c r="BC60" s="187"/>
      <c r="BD60" s="187"/>
      <c r="BE60" s="187"/>
      <c r="BF60" s="187"/>
      <c r="BG60" s="187"/>
      <c r="BH60" s="187"/>
      <c r="BI60" s="187"/>
      <c r="BJ60" s="187"/>
      <c r="BK60" s="187"/>
      <c r="BL60" s="187"/>
      <c r="BM60" s="187"/>
      <c r="BN60" s="187"/>
      <c r="BO60" s="187"/>
      <c r="BP60" s="187"/>
      <c r="BQ60" s="187"/>
      <c r="BR60" s="187"/>
      <c r="BS60" s="187"/>
      <c r="BT60" s="53"/>
      <c r="BU60" s="53"/>
      <c r="BV60" s="53"/>
      <c r="BW60" s="53"/>
      <c r="BX60" s="53"/>
    </row>
    <row r="61" spans="1:137" ht="12" customHeight="1">
      <c r="A61" s="53"/>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c r="BA61" s="187"/>
      <c r="BB61" s="187"/>
      <c r="BC61" s="187"/>
      <c r="BD61" s="187"/>
      <c r="BE61" s="187"/>
      <c r="BF61" s="187"/>
      <c r="BG61" s="187"/>
      <c r="BH61" s="187"/>
      <c r="BI61" s="187"/>
      <c r="BJ61" s="187"/>
      <c r="BK61" s="187"/>
      <c r="BL61" s="187"/>
      <c r="BM61" s="187"/>
      <c r="BN61" s="187"/>
      <c r="BO61" s="187"/>
      <c r="BP61" s="187"/>
      <c r="BQ61" s="187"/>
      <c r="BR61" s="187"/>
      <c r="BS61" s="187"/>
      <c r="BT61" s="53"/>
      <c r="BU61" s="53"/>
      <c r="BV61" s="53"/>
      <c r="BW61" s="53"/>
      <c r="BX61" s="53"/>
    </row>
    <row r="62" spans="1:137" ht="12" customHeight="1" thickBot="1">
      <c r="A62" s="53"/>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7"/>
      <c r="AM62" s="187"/>
      <c r="AN62" s="187"/>
      <c r="AO62" s="187"/>
      <c r="AP62" s="187"/>
      <c r="AQ62" s="187"/>
      <c r="AR62" s="187"/>
      <c r="AS62" s="187"/>
      <c r="AT62" s="187"/>
      <c r="AU62" s="187"/>
      <c r="AV62" s="187"/>
      <c r="AW62" s="187"/>
      <c r="AX62" s="187"/>
      <c r="AY62" s="187"/>
      <c r="AZ62" s="187"/>
      <c r="BA62" s="187"/>
      <c r="BB62" s="187"/>
      <c r="BC62" s="187"/>
      <c r="BD62" s="187"/>
      <c r="BE62" s="187"/>
      <c r="BF62" s="187"/>
      <c r="BG62" s="187"/>
      <c r="BH62" s="187"/>
      <c r="BI62" s="187"/>
      <c r="BJ62" s="187"/>
      <c r="BK62" s="187"/>
      <c r="BL62" s="187"/>
      <c r="BM62" s="187"/>
      <c r="BN62" s="187"/>
      <c r="BO62" s="187"/>
      <c r="BP62" s="187"/>
      <c r="BQ62" s="187"/>
      <c r="BR62" s="187"/>
      <c r="BS62" s="187"/>
      <c r="BT62" s="53"/>
      <c r="BU62" s="53"/>
      <c r="BV62" s="53"/>
      <c r="BW62" s="53"/>
      <c r="BX62" s="53"/>
    </row>
    <row r="63" spans="1:137" ht="12" customHeight="1">
      <c r="A63" s="53"/>
      <c r="B63" s="347"/>
      <c r="C63" s="347"/>
      <c r="D63" s="347"/>
      <c r="E63" s="347"/>
      <c r="F63" s="347"/>
      <c r="G63" s="348"/>
      <c r="H63" s="351" t="s">
        <v>107</v>
      </c>
      <c r="I63" s="352"/>
      <c r="J63" s="352"/>
      <c r="K63" s="352"/>
      <c r="L63" s="353"/>
      <c r="M63" s="354" t="s">
        <v>69</v>
      </c>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6"/>
      <c r="AO63" s="357" t="s">
        <v>108</v>
      </c>
      <c r="AP63" s="352"/>
      <c r="AQ63" s="352"/>
      <c r="AR63" s="352"/>
      <c r="AS63" s="352"/>
      <c r="AT63" s="352"/>
      <c r="AU63" s="353"/>
      <c r="AV63" s="358" t="s">
        <v>68</v>
      </c>
      <c r="AW63" s="358"/>
      <c r="AX63" s="358"/>
      <c r="AY63" s="358"/>
      <c r="AZ63" s="337"/>
      <c r="BA63" s="335"/>
      <c r="BB63" s="335" t="s">
        <v>38</v>
      </c>
      <c r="BC63" s="336"/>
      <c r="BD63" s="337"/>
      <c r="BE63" s="335"/>
      <c r="BF63" s="335" t="s">
        <v>48</v>
      </c>
      <c r="BG63" s="336"/>
      <c r="BH63" s="337"/>
      <c r="BI63" s="335"/>
      <c r="BJ63" s="335" t="s">
        <v>47</v>
      </c>
      <c r="BK63" s="336"/>
      <c r="BL63" s="338" t="s">
        <v>100</v>
      </c>
      <c r="BM63" s="339"/>
      <c r="BN63" s="340" t="s">
        <v>67</v>
      </c>
      <c r="BO63" s="340"/>
      <c r="BP63" s="340"/>
      <c r="BQ63" s="340"/>
      <c r="BR63" s="340"/>
      <c r="BS63" s="341"/>
      <c r="BT63" s="53"/>
      <c r="BU63" s="53"/>
      <c r="BV63" s="53"/>
      <c r="BW63" s="53"/>
      <c r="BX63" s="53"/>
    </row>
    <row r="64" spans="1:137" ht="12" customHeight="1">
      <c r="A64" s="52"/>
      <c r="B64" s="347"/>
      <c r="C64" s="347"/>
      <c r="D64" s="347"/>
      <c r="E64" s="347"/>
      <c r="F64" s="347"/>
      <c r="G64" s="349"/>
      <c r="H64" s="270" t="s">
        <v>66</v>
      </c>
      <c r="I64" s="183"/>
      <c r="J64" s="183"/>
      <c r="K64" s="183"/>
      <c r="L64" s="229"/>
      <c r="M64" s="331" t="s">
        <v>109</v>
      </c>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4"/>
      <c r="AL64" s="174"/>
      <c r="AM64" s="174"/>
      <c r="AN64" s="346"/>
      <c r="AO64" s="182" t="s">
        <v>65</v>
      </c>
      <c r="AP64" s="183"/>
      <c r="AQ64" s="183"/>
      <c r="AR64" s="183"/>
      <c r="AS64" s="183"/>
      <c r="AT64" s="183"/>
      <c r="AU64" s="229"/>
      <c r="AV64" s="172"/>
      <c r="AW64" s="172"/>
      <c r="AX64" s="172"/>
      <c r="AY64" s="172"/>
      <c r="AZ64" s="176" t="str">
        <f>MID(AE10,1,1)</f>
        <v>4</v>
      </c>
      <c r="BA64" s="177"/>
      <c r="BB64" s="177" t="str">
        <f>MID(AE10,2,1)</f>
        <v>6</v>
      </c>
      <c r="BC64" s="180"/>
      <c r="BD64" s="176" t="str">
        <f>MID(AE10,3,1)</f>
        <v>0</v>
      </c>
      <c r="BE64" s="177"/>
      <c r="BF64" s="177" t="str">
        <f>MID(AE10,4,1)</f>
        <v>7</v>
      </c>
      <c r="BG64" s="180"/>
      <c r="BH64" s="176" t="str">
        <f>MID(AE10,5,1)</f>
        <v>1</v>
      </c>
      <c r="BI64" s="177"/>
      <c r="BJ64" s="177" t="str">
        <f>MID(AE10,6,1)</f>
        <v>1</v>
      </c>
      <c r="BK64" s="180"/>
      <c r="BL64" s="230" t="s">
        <v>64</v>
      </c>
      <c r="BM64" s="332"/>
      <c r="BN64" s="342"/>
      <c r="BO64" s="342"/>
      <c r="BP64" s="342"/>
      <c r="BQ64" s="342"/>
      <c r="BR64" s="342"/>
      <c r="BS64" s="343"/>
      <c r="BT64" s="21"/>
      <c r="BU64" s="21"/>
      <c r="BV64" s="21"/>
      <c r="BW64" s="52"/>
      <c r="BX64" s="51"/>
    </row>
    <row r="65" spans="1:86" ht="12" customHeight="1">
      <c r="A65" s="21"/>
      <c r="B65" s="347"/>
      <c r="C65" s="347"/>
      <c r="D65" s="347"/>
      <c r="E65" s="347"/>
      <c r="F65" s="347"/>
      <c r="G65" s="349"/>
      <c r="H65" s="271"/>
      <c r="I65" s="183"/>
      <c r="J65" s="183"/>
      <c r="K65" s="183"/>
      <c r="L65" s="229"/>
      <c r="M65" s="331"/>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4"/>
      <c r="AL65" s="174"/>
      <c r="AM65" s="174"/>
      <c r="AN65" s="346"/>
      <c r="AO65" s="184"/>
      <c r="AP65" s="183"/>
      <c r="AQ65" s="183"/>
      <c r="AR65" s="183"/>
      <c r="AS65" s="183"/>
      <c r="AT65" s="183"/>
      <c r="AU65" s="229"/>
      <c r="AV65" s="172" t="s">
        <v>63</v>
      </c>
      <c r="AW65" s="172"/>
      <c r="AX65" s="172"/>
      <c r="AY65" s="172"/>
      <c r="AZ65" s="176"/>
      <c r="BA65" s="177"/>
      <c r="BB65" s="177"/>
      <c r="BC65" s="180"/>
      <c r="BD65" s="176"/>
      <c r="BE65" s="177"/>
      <c r="BF65" s="177"/>
      <c r="BG65" s="180"/>
      <c r="BH65" s="176"/>
      <c r="BI65" s="177"/>
      <c r="BJ65" s="177"/>
      <c r="BK65" s="180"/>
      <c r="BL65" s="230"/>
      <c r="BM65" s="332"/>
      <c r="BN65" s="342"/>
      <c r="BO65" s="342"/>
      <c r="BP65" s="342"/>
      <c r="BQ65" s="342"/>
      <c r="BR65" s="342"/>
      <c r="BS65" s="343"/>
      <c r="BT65" s="21"/>
      <c r="BU65" s="21"/>
      <c r="BV65" s="21"/>
      <c r="BW65" s="52"/>
      <c r="BX65" s="51"/>
    </row>
    <row r="66" spans="1:86" ht="12" customHeight="1">
      <c r="A66" s="21"/>
      <c r="B66" s="347"/>
      <c r="C66" s="347"/>
      <c r="D66" s="347"/>
      <c r="E66" s="347"/>
      <c r="F66" s="347"/>
      <c r="G66" s="349"/>
      <c r="H66" s="271"/>
      <c r="I66" s="183"/>
      <c r="J66" s="183"/>
      <c r="K66" s="183"/>
      <c r="L66" s="229"/>
      <c r="M66" s="45"/>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49"/>
      <c r="AO66" s="275"/>
      <c r="AP66" s="273"/>
      <c r="AQ66" s="273"/>
      <c r="AR66" s="273"/>
      <c r="AS66" s="273"/>
      <c r="AT66" s="273"/>
      <c r="AU66" s="276"/>
      <c r="AV66" s="172"/>
      <c r="AW66" s="172"/>
      <c r="AX66" s="172"/>
      <c r="AY66" s="172"/>
      <c r="AZ66" s="328"/>
      <c r="BA66" s="308"/>
      <c r="BB66" s="308"/>
      <c r="BC66" s="330"/>
      <c r="BD66" s="328"/>
      <c r="BE66" s="308"/>
      <c r="BF66" s="308"/>
      <c r="BG66" s="330"/>
      <c r="BH66" s="328"/>
      <c r="BI66" s="308"/>
      <c r="BJ66" s="308"/>
      <c r="BK66" s="330"/>
      <c r="BL66" s="333"/>
      <c r="BM66" s="334"/>
      <c r="BN66" s="344"/>
      <c r="BO66" s="344"/>
      <c r="BP66" s="344"/>
      <c r="BQ66" s="344"/>
      <c r="BR66" s="344"/>
      <c r="BS66" s="345"/>
      <c r="BT66" s="21"/>
      <c r="BU66" s="21"/>
      <c r="BV66" s="21"/>
      <c r="BW66" s="21"/>
      <c r="BX66" s="21"/>
      <c r="CA66" s="21"/>
      <c r="CB66" s="21"/>
      <c r="CC66" s="21"/>
      <c r="CD66" s="21"/>
      <c r="CE66" s="21"/>
      <c r="CF66" s="21"/>
      <c r="CG66" s="21"/>
      <c r="CH66" s="21"/>
    </row>
    <row r="67" spans="1:86" ht="12" customHeight="1">
      <c r="A67" s="21"/>
      <c r="B67" s="347"/>
      <c r="C67" s="347"/>
      <c r="D67" s="347"/>
      <c r="E67" s="347"/>
      <c r="F67" s="347"/>
      <c r="G67" s="349"/>
      <c r="H67" s="271"/>
      <c r="I67" s="183"/>
      <c r="J67" s="183"/>
      <c r="K67" s="183"/>
      <c r="L67" s="229"/>
      <c r="M67" s="331" t="s">
        <v>62</v>
      </c>
      <c r="N67" s="174"/>
      <c r="O67" s="174"/>
      <c r="P67" s="174"/>
      <c r="Q67" s="174"/>
      <c r="R67" s="174"/>
      <c r="S67" s="174"/>
      <c r="T67" s="174"/>
      <c r="U67" s="174"/>
      <c r="V67" s="174"/>
      <c r="W67" s="174"/>
      <c r="X67" s="174"/>
      <c r="Y67" s="174"/>
      <c r="Z67" s="23"/>
      <c r="AA67" s="23"/>
      <c r="AB67" s="23"/>
      <c r="AC67" s="23"/>
      <c r="AD67" s="23"/>
      <c r="AE67" s="23"/>
      <c r="AF67" s="23"/>
      <c r="AG67" s="23"/>
      <c r="AH67" s="23"/>
      <c r="AI67" s="23"/>
      <c r="AJ67" s="23"/>
      <c r="AK67" s="23"/>
      <c r="AL67" s="23"/>
      <c r="AM67" s="23"/>
      <c r="AN67" s="49"/>
      <c r="AO67" s="205" t="s">
        <v>110</v>
      </c>
      <c r="AP67" s="206"/>
      <c r="AQ67" s="206"/>
      <c r="AR67" s="206"/>
      <c r="AS67" s="206"/>
      <c r="AT67" s="206"/>
      <c r="AU67" s="222"/>
      <c r="AV67" s="327" t="str">
        <f>MID(AP10,1,1)</f>
        <v>1</v>
      </c>
      <c r="AW67" s="307"/>
      <c r="AX67" s="307" t="str">
        <f>MID(AP10,2,1)</f>
        <v>7</v>
      </c>
      <c r="AY67" s="307"/>
      <c r="AZ67" s="307" t="str">
        <f>MID(AP10,3,1)</f>
        <v>8</v>
      </c>
      <c r="BA67" s="307"/>
      <c r="BB67" s="307" t="str">
        <f>MID(AP10,4,1)</f>
        <v>0</v>
      </c>
      <c r="BC67" s="329"/>
      <c r="BD67" s="327" t="str">
        <f>MID(AP10,6,1)</f>
        <v>1</v>
      </c>
      <c r="BE67" s="307"/>
      <c r="BF67" s="307" t="str">
        <f>MID(AP10,7,1)</f>
        <v>2</v>
      </c>
      <c r="BG67" s="307"/>
      <c r="BH67" s="307" t="str">
        <f>MID(AP10,8,1)</f>
        <v>3</v>
      </c>
      <c r="BI67" s="307"/>
      <c r="BJ67" s="307" t="str">
        <f>MID(AP10,9,1)</f>
        <v>4</v>
      </c>
      <c r="BK67" s="329"/>
      <c r="BL67" s="327" t="str">
        <f>MID(AP10,10,1)</f>
        <v>5</v>
      </c>
      <c r="BM67" s="307"/>
      <c r="BN67" s="307" t="str">
        <f>MID(AP10,11,1)</f>
        <v>6</v>
      </c>
      <c r="BO67" s="307"/>
      <c r="BP67" s="307"/>
      <c r="BQ67" s="307"/>
      <c r="BR67" s="307"/>
      <c r="BS67" s="309"/>
      <c r="BT67" s="21"/>
      <c r="BU67" s="21"/>
      <c r="BV67" s="21"/>
      <c r="BW67" s="21"/>
      <c r="BX67" s="21"/>
      <c r="CA67" s="50"/>
      <c r="CB67" s="50"/>
      <c r="CC67" s="50"/>
      <c r="CD67" s="50"/>
      <c r="CE67" s="21"/>
      <c r="CF67" s="21"/>
      <c r="CG67" s="21"/>
      <c r="CH67" s="21"/>
    </row>
    <row r="68" spans="1:86" ht="12" customHeight="1">
      <c r="A68" s="21"/>
      <c r="B68" s="347"/>
      <c r="C68" s="347"/>
      <c r="D68" s="347"/>
      <c r="E68" s="347"/>
      <c r="F68" s="347"/>
      <c r="G68" s="349"/>
      <c r="H68" s="271"/>
      <c r="I68" s="183"/>
      <c r="J68" s="183"/>
      <c r="K68" s="183"/>
      <c r="L68" s="229"/>
      <c r="M68" s="312" t="s">
        <v>111</v>
      </c>
      <c r="N68" s="313"/>
      <c r="O68" s="313"/>
      <c r="P68" s="313"/>
      <c r="Q68" s="313"/>
      <c r="R68" s="23"/>
      <c r="S68" s="149" t="str">
        <f>X10</f>
        <v>ｻﾂﾏ　ﾐﾄﾞﾘ</v>
      </c>
      <c r="T68" s="149"/>
      <c r="U68" s="149"/>
      <c r="V68" s="149"/>
      <c r="W68" s="149"/>
      <c r="X68" s="149"/>
      <c r="Y68" s="149"/>
      <c r="Z68" s="149"/>
      <c r="AA68" s="149"/>
      <c r="AB68" s="149"/>
      <c r="AC68" s="149"/>
      <c r="AD68" s="149"/>
      <c r="AE68" s="149"/>
      <c r="AF68" s="149"/>
      <c r="AG68" s="149"/>
      <c r="AH68" s="23"/>
      <c r="AI68" s="23"/>
      <c r="AJ68" s="23"/>
      <c r="AK68" s="23"/>
      <c r="AL68" s="23"/>
      <c r="AM68" s="23"/>
      <c r="AN68" s="49"/>
      <c r="AO68" s="314" t="s">
        <v>112</v>
      </c>
      <c r="AP68" s="288"/>
      <c r="AQ68" s="288"/>
      <c r="AR68" s="288"/>
      <c r="AS68" s="288"/>
      <c r="AT68" s="288"/>
      <c r="AU68" s="289"/>
      <c r="AV68" s="176"/>
      <c r="AW68" s="177"/>
      <c r="AX68" s="177"/>
      <c r="AY68" s="177"/>
      <c r="AZ68" s="177"/>
      <c r="BA68" s="177"/>
      <c r="BB68" s="177"/>
      <c r="BC68" s="180"/>
      <c r="BD68" s="176"/>
      <c r="BE68" s="177"/>
      <c r="BF68" s="177"/>
      <c r="BG68" s="177"/>
      <c r="BH68" s="177"/>
      <c r="BI68" s="177"/>
      <c r="BJ68" s="177"/>
      <c r="BK68" s="180"/>
      <c r="BL68" s="176"/>
      <c r="BM68" s="177"/>
      <c r="BN68" s="177"/>
      <c r="BO68" s="177"/>
      <c r="BP68" s="177"/>
      <c r="BQ68" s="177"/>
      <c r="BR68" s="177"/>
      <c r="BS68" s="310"/>
      <c r="BT68" s="21"/>
      <c r="BU68" s="21"/>
      <c r="BV68" s="21"/>
      <c r="BW68" s="21"/>
      <c r="BX68" s="21"/>
      <c r="CA68" s="50"/>
      <c r="CB68" s="50"/>
      <c r="CC68" s="50"/>
      <c r="CD68" s="50"/>
      <c r="CE68" s="21"/>
      <c r="CF68" s="21"/>
      <c r="CG68" s="21"/>
      <c r="CH68" s="21"/>
    </row>
    <row r="69" spans="1:86" ht="12" customHeight="1">
      <c r="A69" s="21"/>
      <c r="B69" s="347"/>
      <c r="C69" s="347"/>
      <c r="D69" s="347"/>
      <c r="E69" s="347"/>
      <c r="F69" s="347"/>
      <c r="G69" s="349"/>
      <c r="H69" s="271"/>
      <c r="I69" s="183"/>
      <c r="J69" s="183"/>
      <c r="K69" s="183"/>
      <c r="L69" s="229"/>
      <c r="M69" s="312" t="s">
        <v>61</v>
      </c>
      <c r="N69" s="313"/>
      <c r="O69" s="313"/>
      <c r="P69" s="313"/>
      <c r="Q69" s="313"/>
      <c r="R69" s="23"/>
      <c r="S69" s="23"/>
      <c r="T69" s="23"/>
      <c r="U69" s="23"/>
      <c r="V69" s="23"/>
      <c r="W69" s="23"/>
      <c r="X69" s="23"/>
      <c r="Y69" s="23"/>
      <c r="Z69" s="23"/>
      <c r="AA69" s="23"/>
      <c r="AB69" s="23"/>
      <c r="AC69" s="23"/>
      <c r="AD69" s="23"/>
      <c r="AE69" s="23"/>
      <c r="AF69" s="23"/>
      <c r="AG69" s="23"/>
      <c r="AH69" s="23"/>
      <c r="AI69" s="23"/>
      <c r="AJ69" s="23"/>
      <c r="AK69" s="23"/>
      <c r="AL69" s="23"/>
      <c r="AM69" s="23"/>
      <c r="AN69" s="49"/>
      <c r="AO69" s="287"/>
      <c r="AP69" s="288"/>
      <c r="AQ69" s="288"/>
      <c r="AR69" s="288"/>
      <c r="AS69" s="288"/>
      <c r="AT69" s="288"/>
      <c r="AU69" s="289"/>
      <c r="AV69" s="176"/>
      <c r="AW69" s="177"/>
      <c r="AX69" s="177"/>
      <c r="AY69" s="177"/>
      <c r="AZ69" s="177"/>
      <c r="BA69" s="177"/>
      <c r="BB69" s="177"/>
      <c r="BC69" s="180"/>
      <c r="BD69" s="176"/>
      <c r="BE69" s="177"/>
      <c r="BF69" s="177"/>
      <c r="BG69" s="177"/>
      <c r="BH69" s="177"/>
      <c r="BI69" s="177"/>
      <c r="BJ69" s="177"/>
      <c r="BK69" s="180"/>
      <c r="BL69" s="176"/>
      <c r="BM69" s="177"/>
      <c r="BN69" s="177"/>
      <c r="BO69" s="177"/>
      <c r="BP69" s="177"/>
      <c r="BQ69" s="177"/>
      <c r="BR69" s="177"/>
      <c r="BS69" s="310"/>
      <c r="BT69" s="21"/>
      <c r="BU69" s="21"/>
      <c r="BV69" s="21"/>
      <c r="BW69" s="21"/>
      <c r="BX69" s="21"/>
      <c r="CA69" s="48"/>
      <c r="CB69" s="48"/>
      <c r="CC69" s="48"/>
      <c r="CD69" s="48"/>
      <c r="CE69" s="48"/>
      <c r="CF69" s="48"/>
      <c r="CG69" s="48"/>
      <c r="CH69" s="48"/>
    </row>
    <row r="70" spans="1:86" ht="12" customHeight="1">
      <c r="A70" s="21"/>
      <c r="B70" s="347"/>
      <c r="C70" s="347"/>
      <c r="D70" s="347"/>
      <c r="E70" s="347"/>
      <c r="F70" s="347"/>
      <c r="G70" s="349"/>
      <c r="H70" s="271"/>
      <c r="I70" s="183"/>
      <c r="J70" s="183"/>
      <c r="K70" s="183"/>
      <c r="L70" s="229"/>
      <c r="M70" s="45"/>
      <c r="N70" s="149" t="str">
        <f>Q10</f>
        <v>薩摩　みどり</v>
      </c>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274"/>
      <c r="AO70" s="290"/>
      <c r="AP70" s="291"/>
      <c r="AQ70" s="291"/>
      <c r="AR70" s="291"/>
      <c r="AS70" s="291"/>
      <c r="AT70" s="291"/>
      <c r="AU70" s="292"/>
      <c r="AV70" s="328"/>
      <c r="AW70" s="308"/>
      <c r="AX70" s="308"/>
      <c r="AY70" s="308"/>
      <c r="AZ70" s="308"/>
      <c r="BA70" s="308"/>
      <c r="BB70" s="308"/>
      <c r="BC70" s="330"/>
      <c r="BD70" s="328"/>
      <c r="BE70" s="308"/>
      <c r="BF70" s="308"/>
      <c r="BG70" s="308"/>
      <c r="BH70" s="308"/>
      <c r="BI70" s="308"/>
      <c r="BJ70" s="308"/>
      <c r="BK70" s="330"/>
      <c r="BL70" s="328"/>
      <c r="BM70" s="308"/>
      <c r="BN70" s="308"/>
      <c r="BO70" s="308"/>
      <c r="BP70" s="308"/>
      <c r="BQ70" s="308"/>
      <c r="BR70" s="308"/>
      <c r="BS70" s="311"/>
      <c r="BT70" s="21"/>
      <c r="BU70" s="21"/>
      <c r="BV70" s="21"/>
      <c r="BW70" s="21"/>
      <c r="BX70" s="21"/>
      <c r="CA70" s="47"/>
      <c r="CB70" s="47"/>
      <c r="CC70" s="47"/>
      <c r="CD70" s="47"/>
      <c r="CE70" s="47"/>
      <c r="CF70" s="47"/>
      <c r="CG70" s="46"/>
      <c r="CH70" s="46"/>
    </row>
    <row r="71" spans="1:86" ht="12" customHeight="1">
      <c r="A71" s="21"/>
      <c r="B71" s="347"/>
      <c r="C71" s="347"/>
      <c r="D71" s="347"/>
      <c r="E71" s="347"/>
      <c r="F71" s="347"/>
      <c r="G71" s="349"/>
      <c r="H71" s="271"/>
      <c r="I71" s="183"/>
      <c r="J71" s="183"/>
      <c r="K71" s="183"/>
      <c r="L71" s="229"/>
      <c r="M71" s="45"/>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274"/>
      <c r="AO71" s="205" t="s">
        <v>113</v>
      </c>
      <c r="AP71" s="206"/>
      <c r="AQ71" s="206"/>
      <c r="AR71" s="206"/>
      <c r="AS71" s="206"/>
      <c r="AT71" s="206"/>
      <c r="AU71" s="222"/>
      <c r="AV71" s="315"/>
      <c r="AW71" s="316"/>
      <c r="AX71" s="316"/>
      <c r="AY71" s="316"/>
      <c r="AZ71" s="317"/>
      <c r="BA71" s="206" t="s">
        <v>114</v>
      </c>
      <c r="BB71" s="206"/>
      <c r="BC71" s="206"/>
      <c r="BD71" s="206"/>
      <c r="BE71" s="324" t="s">
        <v>98</v>
      </c>
      <c r="BF71" s="325"/>
      <c r="BG71" s="325"/>
      <c r="BH71" s="325"/>
      <c r="BI71" s="325"/>
      <c r="BJ71" s="325"/>
      <c r="BK71" s="325"/>
      <c r="BL71" s="325"/>
      <c r="BM71" s="325"/>
      <c r="BN71" s="325"/>
      <c r="BO71" s="325"/>
      <c r="BP71" s="325"/>
      <c r="BQ71" s="325"/>
      <c r="BR71" s="325"/>
      <c r="BS71" s="326"/>
      <c r="BT71" s="21"/>
      <c r="BU71" s="21"/>
      <c r="BV71" s="21"/>
      <c r="BW71" s="21"/>
      <c r="BX71" s="21"/>
      <c r="CA71" s="44"/>
      <c r="CB71" s="44"/>
      <c r="CC71" s="44"/>
      <c r="CD71" s="44"/>
      <c r="CE71" s="44"/>
      <c r="CF71" s="44"/>
      <c r="CG71" s="21"/>
      <c r="CH71" s="21"/>
    </row>
    <row r="72" spans="1:86" ht="12" customHeight="1">
      <c r="A72" s="21"/>
      <c r="B72" s="347"/>
      <c r="C72" s="347"/>
      <c r="D72" s="347"/>
      <c r="E72" s="347"/>
      <c r="F72" s="347"/>
      <c r="G72" s="349"/>
      <c r="H72" s="271"/>
      <c r="I72" s="183"/>
      <c r="J72" s="183"/>
      <c r="K72" s="183"/>
      <c r="L72" s="229"/>
      <c r="M72" s="210" t="s">
        <v>115</v>
      </c>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0"/>
      <c r="AK72" s="200"/>
      <c r="AL72" s="200"/>
      <c r="AM72" s="149"/>
      <c r="AN72" s="274"/>
      <c r="AO72" s="287" t="s">
        <v>60</v>
      </c>
      <c r="AP72" s="288"/>
      <c r="AQ72" s="288"/>
      <c r="AR72" s="288"/>
      <c r="AS72" s="288"/>
      <c r="AT72" s="288"/>
      <c r="AU72" s="289"/>
      <c r="AV72" s="318"/>
      <c r="AW72" s="319"/>
      <c r="AX72" s="319"/>
      <c r="AY72" s="319"/>
      <c r="AZ72" s="320"/>
      <c r="BA72" s="293" t="s">
        <v>59</v>
      </c>
      <c r="BB72" s="231"/>
      <c r="BC72" s="231"/>
      <c r="BD72" s="231"/>
      <c r="BE72" s="294"/>
      <c r="BF72" s="295"/>
      <c r="BG72" s="295"/>
      <c r="BH72" s="295"/>
      <c r="BI72" s="295"/>
      <c r="BJ72" s="295"/>
      <c r="BK72" s="295"/>
      <c r="BL72" s="295"/>
      <c r="BM72" s="295"/>
      <c r="BN72" s="295"/>
      <c r="BO72" s="295"/>
      <c r="BP72" s="295"/>
      <c r="BQ72" s="295"/>
      <c r="BR72" s="295"/>
      <c r="BS72" s="296"/>
      <c r="BT72" s="21"/>
      <c r="BU72" s="21"/>
      <c r="BV72" s="21"/>
      <c r="BW72" s="21"/>
      <c r="BX72" s="21"/>
    </row>
    <row r="73" spans="1:86" ht="12" customHeight="1">
      <c r="A73" s="21"/>
      <c r="B73" s="347"/>
      <c r="C73" s="347"/>
      <c r="D73" s="347"/>
      <c r="E73" s="347"/>
      <c r="F73" s="347"/>
      <c r="G73" s="349"/>
      <c r="H73" s="272"/>
      <c r="I73" s="273"/>
      <c r="J73" s="273"/>
      <c r="K73" s="273"/>
      <c r="L73" s="276"/>
      <c r="M73" s="284"/>
      <c r="N73" s="285"/>
      <c r="O73" s="285"/>
      <c r="P73" s="285"/>
      <c r="Q73" s="285"/>
      <c r="R73" s="285"/>
      <c r="S73" s="285"/>
      <c r="T73" s="285"/>
      <c r="U73" s="285"/>
      <c r="V73" s="285"/>
      <c r="W73" s="285"/>
      <c r="X73" s="285"/>
      <c r="Y73" s="285"/>
      <c r="Z73" s="285"/>
      <c r="AA73" s="285"/>
      <c r="AB73" s="285"/>
      <c r="AC73" s="285"/>
      <c r="AD73" s="285"/>
      <c r="AE73" s="285"/>
      <c r="AF73" s="285"/>
      <c r="AG73" s="285"/>
      <c r="AH73" s="285"/>
      <c r="AI73" s="285"/>
      <c r="AJ73" s="285"/>
      <c r="AK73" s="285"/>
      <c r="AL73" s="285"/>
      <c r="AM73" s="173"/>
      <c r="AN73" s="286"/>
      <c r="AO73" s="290"/>
      <c r="AP73" s="291"/>
      <c r="AQ73" s="291"/>
      <c r="AR73" s="291"/>
      <c r="AS73" s="291"/>
      <c r="AT73" s="291"/>
      <c r="AU73" s="292"/>
      <c r="AV73" s="321"/>
      <c r="AW73" s="322"/>
      <c r="AX73" s="322"/>
      <c r="AY73" s="322"/>
      <c r="AZ73" s="323"/>
      <c r="BA73" s="231"/>
      <c r="BB73" s="231"/>
      <c r="BC73" s="231"/>
      <c r="BD73" s="231"/>
      <c r="BE73" s="297"/>
      <c r="BF73" s="298"/>
      <c r="BG73" s="298"/>
      <c r="BH73" s="298"/>
      <c r="BI73" s="298"/>
      <c r="BJ73" s="298"/>
      <c r="BK73" s="298"/>
      <c r="BL73" s="298"/>
      <c r="BM73" s="298"/>
      <c r="BN73" s="298"/>
      <c r="BO73" s="298"/>
      <c r="BP73" s="298"/>
      <c r="BQ73" s="298"/>
      <c r="BR73" s="298"/>
      <c r="BS73" s="299"/>
      <c r="BT73" s="21"/>
      <c r="BU73" s="21"/>
      <c r="BV73" s="21"/>
      <c r="BW73" s="21"/>
      <c r="BX73" s="21"/>
    </row>
    <row r="74" spans="1:86" ht="12" customHeight="1">
      <c r="A74" s="21"/>
      <c r="B74" s="300"/>
      <c r="C74" s="300"/>
      <c r="D74" s="300"/>
      <c r="E74" s="300"/>
      <c r="F74" s="300"/>
      <c r="G74" s="349"/>
      <c r="H74" s="301" t="s">
        <v>116</v>
      </c>
      <c r="I74" s="206"/>
      <c r="J74" s="206"/>
      <c r="K74" s="206"/>
      <c r="L74" s="206"/>
      <c r="M74" s="302" t="s">
        <v>58</v>
      </c>
      <c r="N74" s="303"/>
      <c r="O74" s="303"/>
      <c r="P74" s="303"/>
      <c r="Q74" s="304"/>
      <c r="R74" s="43" t="s">
        <v>95</v>
      </c>
      <c r="S74" s="303" t="str">
        <f>IF(X11="",N56,LEFT(X11,3))</f>
        <v>892</v>
      </c>
      <c r="T74" s="303"/>
      <c r="U74" s="303"/>
      <c r="V74" s="42" t="s">
        <v>117</v>
      </c>
      <c r="W74" s="237" t="str">
        <f>IF(X11="",R56,RIGHT(X11,4))</f>
        <v>0871</v>
      </c>
      <c r="X74" s="237"/>
      <c r="Y74" s="237"/>
      <c r="Z74" s="237"/>
      <c r="AA74" s="237"/>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1"/>
      <c r="BA74" s="205" t="s">
        <v>118</v>
      </c>
      <c r="BB74" s="206"/>
      <c r="BC74" s="206"/>
      <c r="BD74" s="222"/>
      <c r="BE74" s="264" t="s">
        <v>57</v>
      </c>
      <c r="BF74" s="265"/>
      <c r="BG74" s="265"/>
      <c r="BH74" s="265"/>
      <c r="BI74" s="265"/>
      <c r="BJ74" s="265"/>
      <c r="BK74" s="265"/>
      <c r="BL74" s="265"/>
      <c r="BM74" s="265"/>
      <c r="BN74" s="265"/>
      <c r="BO74" s="265"/>
      <c r="BP74" s="265"/>
      <c r="BQ74" s="265"/>
      <c r="BR74" s="265"/>
      <c r="BS74" s="266"/>
      <c r="BT74" s="21"/>
      <c r="BU74" s="21"/>
      <c r="BV74" s="21"/>
      <c r="BW74" s="21"/>
      <c r="BX74" s="21"/>
    </row>
    <row r="75" spans="1:86" ht="12" customHeight="1">
      <c r="A75" s="21"/>
      <c r="B75" s="300"/>
      <c r="C75" s="300"/>
      <c r="D75" s="300"/>
      <c r="E75" s="300"/>
      <c r="F75" s="300"/>
      <c r="G75" s="349"/>
      <c r="H75" s="270" t="s">
        <v>56</v>
      </c>
      <c r="I75" s="183"/>
      <c r="J75" s="183"/>
      <c r="K75" s="183"/>
      <c r="L75" s="183"/>
      <c r="M75" s="277"/>
      <c r="N75" s="149"/>
      <c r="O75" s="149"/>
      <c r="P75" s="149"/>
      <c r="Q75" s="305"/>
      <c r="R75" s="470" t="str">
        <f>IF(X12="","鹿児島県"&amp;AB57,"鹿児島県"&amp;X12)</f>
        <v>鹿児島県鹿児島市吉野町1000番地</v>
      </c>
      <c r="S75" s="200"/>
      <c r="T75" s="200"/>
      <c r="U75" s="200"/>
      <c r="V75" s="200"/>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c r="AV75" s="200"/>
      <c r="AW75" s="200"/>
      <c r="AX75" s="200"/>
      <c r="AY75" s="200"/>
      <c r="AZ75" s="211"/>
      <c r="BA75" s="182" t="s">
        <v>55</v>
      </c>
      <c r="BB75" s="183"/>
      <c r="BC75" s="183"/>
      <c r="BD75" s="229"/>
      <c r="BE75" s="267"/>
      <c r="BF75" s="268"/>
      <c r="BG75" s="268"/>
      <c r="BH75" s="268"/>
      <c r="BI75" s="268"/>
      <c r="BJ75" s="268"/>
      <c r="BK75" s="268"/>
      <c r="BL75" s="268"/>
      <c r="BM75" s="268"/>
      <c r="BN75" s="268"/>
      <c r="BO75" s="268"/>
      <c r="BP75" s="268"/>
      <c r="BQ75" s="268"/>
      <c r="BR75" s="268"/>
      <c r="BS75" s="269"/>
      <c r="BT75" s="21"/>
      <c r="BU75" s="21"/>
      <c r="BV75" s="21"/>
      <c r="BW75" s="21"/>
      <c r="BX75" s="21"/>
    </row>
    <row r="76" spans="1:86" ht="12" customHeight="1">
      <c r="A76" s="21"/>
      <c r="B76" s="300"/>
      <c r="C76" s="300"/>
      <c r="D76" s="300"/>
      <c r="E76" s="300"/>
      <c r="F76" s="300"/>
      <c r="G76" s="349"/>
      <c r="H76" s="271"/>
      <c r="I76" s="183"/>
      <c r="J76" s="183"/>
      <c r="K76" s="183"/>
      <c r="L76" s="183"/>
      <c r="M76" s="277"/>
      <c r="N76" s="149"/>
      <c r="O76" s="149"/>
      <c r="P76" s="149"/>
      <c r="Q76" s="305"/>
      <c r="R76" s="470"/>
      <c r="S76" s="200"/>
      <c r="T76" s="200"/>
      <c r="U76" s="200"/>
      <c r="V76" s="200"/>
      <c r="W76" s="200"/>
      <c r="X76" s="200"/>
      <c r="Y76" s="200"/>
      <c r="Z76" s="200"/>
      <c r="AA76" s="200"/>
      <c r="AB76" s="200"/>
      <c r="AC76" s="200"/>
      <c r="AD76" s="200"/>
      <c r="AE76" s="200"/>
      <c r="AF76" s="200"/>
      <c r="AG76" s="200"/>
      <c r="AH76" s="200"/>
      <c r="AI76" s="200"/>
      <c r="AJ76" s="200"/>
      <c r="AK76" s="200"/>
      <c r="AL76" s="200"/>
      <c r="AM76" s="200"/>
      <c r="AN76" s="200"/>
      <c r="AO76" s="200"/>
      <c r="AP76" s="200"/>
      <c r="AQ76" s="200"/>
      <c r="AR76" s="200"/>
      <c r="AS76" s="200"/>
      <c r="AT76" s="200"/>
      <c r="AU76" s="200"/>
      <c r="AV76" s="200"/>
      <c r="AW76" s="200"/>
      <c r="AX76" s="200"/>
      <c r="AY76" s="200"/>
      <c r="AZ76" s="211"/>
      <c r="BA76" s="184"/>
      <c r="BB76" s="183"/>
      <c r="BC76" s="183"/>
      <c r="BD76" s="229"/>
      <c r="BE76" s="277" t="s">
        <v>119</v>
      </c>
      <c r="BF76" s="149"/>
      <c r="BG76" s="149"/>
      <c r="BH76" s="149"/>
      <c r="BI76" s="149"/>
      <c r="BJ76" s="149"/>
      <c r="BK76" s="149"/>
      <c r="BL76" s="149"/>
      <c r="BM76" s="149"/>
      <c r="BN76" s="149"/>
      <c r="BO76" s="149"/>
      <c r="BP76" s="149"/>
      <c r="BQ76" s="149"/>
      <c r="BR76" s="149"/>
      <c r="BS76" s="278"/>
      <c r="BT76" s="21"/>
      <c r="BU76" s="21"/>
      <c r="BV76" s="21"/>
      <c r="BW76" s="21"/>
      <c r="BX76" s="21"/>
    </row>
    <row r="77" spans="1:86" ht="12" customHeight="1">
      <c r="A77" s="21"/>
      <c r="B77" s="300"/>
      <c r="C77" s="300"/>
      <c r="D77" s="300"/>
      <c r="E77" s="300"/>
      <c r="F77" s="300"/>
      <c r="G77" s="349"/>
      <c r="H77" s="271"/>
      <c r="I77" s="183"/>
      <c r="J77" s="183"/>
      <c r="K77" s="183"/>
      <c r="L77" s="183"/>
      <c r="M77" s="277"/>
      <c r="N77" s="149"/>
      <c r="O77" s="149"/>
      <c r="P77" s="149"/>
      <c r="Q77" s="305"/>
      <c r="R77" s="470"/>
      <c r="S77" s="200"/>
      <c r="T77" s="200"/>
      <c r="U77" s="200"/>
      <c r="V77" s="200"/>
      <c r="W77" s="200"/>
      <c r="X77" s="200"/>
      <c r="Y77" s="200"/>
      <c r="Z77" s="200"/>
      <c r="AA77" s="200"/>
      <c r="AB77" s="200"/>
      <c r="AC77" s="200"/>
      <c r="AD77" s="200"/>
      <c r="AE77" s="200"/>
      <c r="AF77" s="200"/>
      <c r="AG77" s="200"/>
      <c r="AH77" s="200"/>
      <c r="AI77" s="200"/>
      <c r="AJ77" s="200"/>
      <c r="AK77" s="200"/>
      <c r="AL77" s="200"/>
      <c r="AM77" s="200"/>
      <c r="AN77" s="200"/>
      <c r="AO77" s="200"/>
      <c r="AP77" s="200"/>
      <c r="AQ77" s="200"/>
      <c r="AR77" s="200"/>
      <c r="AS77" s="200"/>
      <c r="AT77" s="200"/>
      <c r="AU77" s="200"/>
      <c r="AV77" s="200"/>
      <c r="AW77" s="200"/>
      <c r="AX77" s="200"/>
      <c r="AY77" s="200"/>
      <c r="AZ77" s="211"/>
      <c r="BA77" s="184"/>
      <c r="BB77" s="183"/>
      <c r="BC77" s="183"/>
      <c r="BD77" s="229"/>
      <c r="BE77" s="277"/>
      <c r="BF77" s="149"/>
      <c r="BG77" s="149"/>
      <c r="BH77" s="149"/>
      <c r="BI77" s="149"/>
      <c r="BJ77" s="149"/>
      <c r="BK77" s="149"/>
      <c r="BL77" s="149"/>
      <c r="BM77" s="149"/>
      <c r="BN77" s="149"/>
      <c r="BO77" s="149"/>
      <c r="BP77" s="149"/>
      <c r="BQ77" s="149"/>
      <c r="BR77" s="149"/>
      <c r="BS77" s="278"/>
      <c r="BT77" s="21"/>
      <c r="BU77" s="21"/>
      <c r="BV77" s="21"/>
      <c r="BW77" s="21"/>
      <c r="BX77" s="21"/>
    </row>
    <row r="78" spans="1:86" ht="12" customHeight="1">
      <c r="A78" s="21"/>
      <c r="B78" s="300"/>
      <c r="C78" s="300"/>
      <c r="D78" s="300"/>
      <c r="E78" s="300"/>
      <c r="F78" s="300"/>
      <c r="G78" s="349"/>
      <c r="H78" s="272"/>
      <c r="I78" s="273"/>
      <c r="J78" s="273"/>
      <c r="K78" s="273"/>
      <c r="L78" s="273"/>
      <c r="M78" s="279"/>
      <c r="N78" s="173"/>
      <c r="O78" s="173"/>
      <c r="P78" s="173"/>
      <c r="Q78" s="306"/>
      <c r="R78" s="281" t="s">
        <v>54</v>
      </c>
      <c r="S78" s="174"/>
      <c r="T78" s="174"/>
      <c r="U78" s="174"/>
      <c r="V78" s="174"/>
      <c r="W78" s="174"/>
      <c r="X78" s="174"/>
      <c r="Y78" s="174"/>
      <c r="Z78" s="174"/>
      <c r="AA78" s="174"/>
      <c r="AB78" s="174"/>
      <c r="AC78" s="174"/>
      <c r="AD78" s="174"/>
      <c r="AE78" s="174"/>
      <c r="AF78" s="174"/>
      <c r="AG78" s="174"/>
      <c r="AH78" s="282"/>
      <c r="AI78" s="282"/>
      <c r="AJ78" s="282"/>
      <c r="AK78" s="282"/>
      <c r="AL78" s="282"/>
      <c r="AM78" s="282"/>
      <c r="AN78" s="282"/>
      <c r="AO78" s="282"/>
      <c r="AP78" s="282"/>
      <c r="AQ78" s="282"/>
      <c r="AR78" s="282"/>
      <c r="AS78" s="282"/>
      <c r="AT78" s="282"/>
      <c r="AU78" s="282"/>
      <c r="AV78" s="282"/>
      <c r="AW78" s="282"/>
      <c r="AX78" s="282"/>
      <c r="AY78" s="282"/>
      <c r="AZ78" s="283"/>
      <c r="BA78" s="275"/>
      <c r="BB78" s="273"/>
      <c r="BC78" s="273"/>
      <c r="BD78" s="276"/>
      <c r="BE78" s="279"/>
      <c r="BF78" s="173"/>
      <c r="BG78" s="173"/>
      <c r="BH78" s="173"/>
      <c r="BI78" s="173"/>
      <c r="BJ78" s="173"/>
      <c r="BK78" s="173"/>
      <c r="BL78" s="173"/>
      <c r="BM78" s="173"/>
      <c r="BN78" s="173"/>
      <c r="BO78" s="173"/>
      <c r="BP78" s="173"/>
      <c r="BQ78" s="173"/>
      <c r="BR78" s="173"/>
      <c r="BS78" s="280"/>
      <c r="BT78" s="21"/>
      <c r="BU78" s="21"/>
      <c r="BV78" s="21"/>
      <c r="BW78" s="21"/>
      <c r="BX78" s="21"/>
    </row>
    <row r="79" spans="1:86" ht="12" customHeight="1">
      <c r="A79" s="21"/>
      <c r="B79" s="300"/>
      <c r="C79" s="300"/>
      <c r="D79" s="300"/>
      <c r="E79" s="300"/>
      <c r="F79" s="300"/>
      <c r="G79" s="349"/>
      <c r="H79" s="263"/>
      <c r="I79" s="149"/>
      <c r="J79" s="149"/>
      <c r="K79" s="149"/>
      <c r="L79" s="149"/>
      <c r="M79" s="205" t="s">
        <v>120</v>
      </c>
      <c r="N79" s="206"/>
      <c r="O79" s="206"/>
      <c r="P79" s="206"/>
      <c r="Q79" s="222"/>
      <c r="R79" s="249" t="s">
        <v>121</v>
      </c>
      <c r="S79" s="249"/>
      <c r="T79" s="249"/>
      <c r="U79" s="250"/>
      <c r="V79" s="204"/>
      <c r="W79" s="202"/>
      <c r="X79" s="202" t="s">
        <v>38</v>
      </c>
      <c r="Y79" s="203"/>
      <c r="Z79" s="204"/>
      <c r="AA79" s="202"/>
      <c r="AB79" s="202" t="s">
        <v>48</v>
      </c>
      <c r="AC79" s="203"/>
      <c r="AD79" s="204"/>
      <c r="AE79" s="202"/>
      <c r="AF79" s="202" t="s">
        <v>47</v>
      </c>
      <c r="AG79" s="203"/>
      <c r="AH79" s="205" t="s">
        <v>122</v>
      </c>
      <c r="AI79" s="206"/>
      <c r="AJ79" s="206"/>
      <c r="AK79" s="206"/>
      <c r="AL79" s="207" t="s">
        <v>53</v>
      </c>
      <c r="AM79" s="208"/>
      <c r="AN79" s="208"/>
      <c r="AO79" s="208"/>
      <c r="AP79" s="208"/>
      <c r="AQ79" s="208"/>
      <c r="AR79" s="208"/>
      <c r="AS79" s="208"/>
      <c r="AT79" s="208"/>
      <c r="AU79" s="208"/>
      <c r="AV79" s="208"/>
      <c r="AW79" s="208"/>
      <c r="AX79" s="208"/>
      <c r="AY79" s="208"/>
      <c r="AZ79" s="208"/>
      <c r="BA79" s="208"/>
      <c r="BB79" s="208"/>
      <c r="BC79" s="208"/>
      <c r="BD79" s="209"/>
      <c r="BE79" s="257" t="s">
        <v>123</v>
      </c>
      <c r="BF79" s="258"/>
      <c r="BG79" s="258"/>
      <c r="BH79" s="259"/>
      <c r="BI79" s="40"/>
      <c r="BJ79" s="40"/>
      <c r="BK79" s="40"/>
      <c r="BL79" s="40"/>
      <c r="BM79" s="40"/>
      <c r="BN79" s="40"/>
      <c r="BO79" s="40"/>
      <c r="BP79" s="40"/>
      <c r="BQ79" s="40"/>
      <c r="BR79" s="40"/>
      <c r="BS79" s="39"/>
      <c r="BT79" s="21"/>
      <c r="BU79" s="21"/>
      <c r="BV79" s="21"/>
      <c r="BW79" s="21"/>
      <c r="BX79" s="21"/>
    </row>
    <row r="80" spans="1:86" ht="12" customHeight="1">
      <c r="A80" s="21"/>
      <c r="B80" s="300"/>
      <c r="C80" s="300"/>
      <c r="D80" s="300"/>
      <c r="E80" s="300"/>
      <c r="F80" s="300"/>
      <c r="G80" s="349"/>
      <c r="H80" s="263"/>
      <c r="I80" s="149"/>
      <c r="J80" s="149"/>
      <c r="K80" s="149"/>
      <c r="L80" s="149"/>
      <c r="M80" s="215" t="s">
        <v>52</v>
      </c>
      <c r="N80" s="216"/>
      <c r="O80" s="216"/>
      <c r="P80" s="216"/>
      <c r="Q80" s="217"/>
      <c r="R80" s="252"/>
      <c r="S80" s="252"/>
      <c r="T80" s="252"/>
      <c r="U80" s="253"/>
      <c r="V80" s="176"/>
      <c r="W80" s="177"/>
      <c r="X80" s="177"/>
      <c r="Y80" s="180"/>
      <c r="Z80" s="176"/>
      <c r="AA80" s="177"/>
      <c r="AB80" s="177"/>
      <c r="AC80" s="180"/>
      <c r="AD80" s="176"/>
      <c r="AE80" s="177"/>
      <c r="AF80" s="177"/>
      <c r="AG80" s="180"/>
      <c r="AH80" s="182" t="s">
        <v>45</v>
      </c>
      <c r="AI80" s="183"/>
      <c r="AJ80" s="183"/>
      <c r="AK80" s="183"/>
      <c r="AL80" s="210"/>
      <c r="AM80" s="200"/>
      <c r="AN80" s="200"/>
      <c r="AO80" s="200"/>
      <c r="AP80" s="200"/>
      <c r="AQ80" s="200"/>
      <c r="AR80" s="200"/>
      <c r="AS80" s="200"/>
      <c r="AT80" s="200"/>
      <c r="AU80" s="200"/>
      <c r="AV80" s="200"/>
      <c r="AW80" s="200"/>
      <c r="AX80" s="200"/>
      <c r="AY80" s="200"/>
      <c r="AZ80" s="200"/>
      <c r="BA80" s="200"/>
      <c r="BB80" s="200"/>
      <c r="BC80" s="200"/>
      <c r="BD80" s="211"/>
      <c r="BE80" s="260"/>
      <c r="BF80" s="261"/>
      <c r="BG80" s="261"/>
      <c r="BH80" s="262"/>
      <c r="BI80" s="40"/>
      <c r="BJ80" s="40"/>
      <c r="BK80" s="40"/>
      <c r="BL80" s="40"/>
      <c r="BM80" s="40"/>
      <c r="BN80" s="40"/>
      <c r="BO80" s="40"/>
      <c r="BP80" s="40"/>
      <c r="BQ80" s="40"/>
      <c r="BR80" s="40"/>
      <c r="BS80" s="39"/>
      <c r="BT80" s="21"/>
      <c r="BU80" s="21"/>
      <c r="BV80" s="21"/>
      <c r="BW80" s="21"/>
      <c r="BX80" s="21"/>
    </row>
    <row r="81" spans="1:76" ht="12" customHeight="1">
      <c r="A81" s="21"/>
      <c r="B81" s="300"/>
      <c r="C81" s="300"/>
      <c r="D81" s="300"/>
      <c r="E81" s="300"/>
      <c r="F81" s="300"/>
      <c r="G81" s="349"/>
      <c r="H81" s="263"/>
      <c r="I81" s="149"/>
      <c r="J81" s="149"/>
      <c r="K81" s="149"/>
      <c r="L81" s="149"/>
      <c r="M81" s="218"/>
      <c r="N81" s="216"/>
      <c r="O81" s="216"/>
      <c r="P81" s="216"/>
      <c r="Q81" s="217"/>
      <c r="R81" s="252"/>
      <c r="S81" s="252"/>
      <c r="T81" s="252"/>
      <c r="U81" s="253"/>
      <c r="V81" s="176"/>
      <c r="W81" s="177"/>
      <c r="X81" s="177"/>
      <c r="Y81" s="180"/>
      <c r="Z81" s="176"/>
      <c r="AA81" s="177"/>
      <c r="AB81" s="177"/>
      <c r="AC81" s="180"/>
      <c r="AD81" s="176"/>
      <c r="AE81" s="177"/>
      <c r="AF81" s="177"/>
      <c r="AG81" s="180"/>
      <c r="AH81" s="184"/>
      <c r="AI81" s="183"/>
      <c r="AJ81" s="183"/>
      <c r="AK81" s="183"/>
      <c r="AL81" s="210"/>
      <c r="AM81" s="200"/>
      <c r="AN81" s="200"/>
      <c r="AO81" s="200"/>
      <c r="AP81" s="200"/>
      <c r="AQ81" s="200"/>
      <c r="AR81" s="200"/>
      <c r="AS81" s="200"/>
      <c r="AT81" s="200"/>
      <c r="AU81" s="200"/>
      <c r="AV81" s="200"/>
      <c r="AW81" s="200"/>
      <c r="AX81" s="200"/>
      <c r="AY81" s="200"/>
      <c r="AZ81" s="200"/>
      <c r="BA81" s="200"/>
      <c r="BB81" s="200"/>
      <c r="BC81" s="200"/>
      <c r="BD81" s="211"/>
      <c r="BE81" s="260"/>
      <c r="BF81" s="261"/>
      <c r="BG81" s="261"/>
      <c r="BH81" s="262"/>
      <c r="BI81" s="40"/>
      <c r="BJ81" s="40"/>
      <c r="BK81" s="40"/>
      <c r="BL81" s="40"/>
      <c r="BM81" s="40"/>
      <c r="BN81" s="40"/>
      <c r="BO81" s="40"/>
      <c r="BP81" s="40"/>
      <c r="BQ81" s="40"/>
      <c r="BR81" s="40"/>
      <c r="BS81" s="39"/>
      <c r="BT81" s="21"/>
      <c r="BU81" s="21"/>
      <c r="BV81" s="21"/>
      <c r="BW81" s="21"/>
      <c r="BX81" s="21"/>
    </row>
    <row r="82" spans="1:76" ht="12" customHeight="1">
      <c r="A82" s="21"/>
      <c r="B82" s="300"/>
      <c r="C82" s="300"/>
      <c r="D82" s="300"/>
      <c r="E82" s="300"/>
      <c r="F82" s="300"/>
      <c r="G82" s="349"/>
      <c r="H82" s="263"/>
      <c r="I82" s="149"/>
      <c r="J82" s="149"/>
      <c r="K82" s="149"/>
      <c r="L82" s="149"/>
      <c r="M82" s="218"/>
      <c r="N82" s="216"/>
      <c r="O82" s="216"/>
      <c r="P82" s="216"/>
      <c r="Q82" s="217"/>
      <c r="R82" s="252"/>
      <c r="S82" s="252"/>
      <c r="T82" s="252"/>
      <c r="U82" s="253"/>
      <c r="V82" s="176"/>
      <c r="W82" s="177"/>
      <c r="X82" s="177"/>
      <c r="Y82" s="180"/>
      <c r="Z82" s="176"/>
      <c r="AA82" s="177"/>
      <c r="AB82" s="177"/>
      <c r="AC82" s="180"/>
      <c r="AD82" s="176"/>
      <c r="AE82" s="177"/>
      <c r="AF82" s="177"/>
      <c r="AG82" s="180"/>
      <c r="AH82" s="184"/>
      <c r="AI82" s="183"/>
      <c r="AJ82" s="183"/>
      <c r="AK82" s="183"/>
      <c r="AL82" s="210"/>
      <c r="AM82" s="200"/>
      <c r="AN82" s="200"/>
      <c r="AO82" s="200"/>
      <c r="AP82" s="200"/>
      <c r="AQ82" s="200"/>
      <c r="AR82" s="200"/>
      <c r="AS82" s="200"/>
      <c r="AT82" s="200"/>
      <c r="AU82" s="200"/>
      <c r="AV82" s="200"/>
      <c r="AW82" s="200"/>
      <c r="AX82" s="200"/>
      <c r="AY82" s="200"/>
      <c r="AZ82" s="200"/>
      <c r="BA82" s="200"/>
      <c r="BB82" s="200"/>
      <c r="BC82" s="200"/>
      <c r="BD82" s="211"/>
      <c r="BE82" s="260"/>
      <c r="BF82" s="261"/>
      <c r="BG82" s="261"/>
      <c r="BH82" s="262"/>
      <c r="BI82" s="40"/>
      <c r="BJ82" s="40"/>
      <c r="BK82" s="40"/>
      <c r="BL82" s="40"/>
      <c r="BM82" s="40"/>
      <c r="BN82" s="40"/>
      <c r="BO82" s="40"/>
      <c r="BP82" s="40"/>
      <c r="BQ82" s="40"/>
      <c r="BR82" s="40"/>
      <c r="BS82" s="39"/>
      <c r="BT82" s="21"/>
      <c r="BU82" s="21"/>
      <c r="BV82" s="21"/>
      <c r="BW82" s="21"/>
      <c r="BX82" s="21"/>
    </row>
    <row r="83" spans="1:76" ht="12" customHeight="1">
      <c r="A83" s="21"/>
      <c r="B83" s="300"/>
      <c r="C83" s="300"/>
      <c r="D83" s="300"/>
      <c r="E83" s="300"/>
      <c r="F83" s="300"/>
      <c r="G83" s="349"/>
      <c r="H83" s="263"/>
      <c r="I83" s="149"/>
      <c r="J83" s="149"/>
      <c r="K83" s="149"/>
      <c r="L83" s="149"/>
      <c r="M83" s="205" t="s">
        <v>124</v>
      </c>
      <c r="N83" s="206"/>
      <c r="O83" s="206"/>
      <c r="P83" s="206"/>
      <c r="Q83" s="222"/>
      <c r="R83" s="223" t="s">
        <v>51</v>
      </c>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3"/>
      <c r="AR83" s="223"/>
      <c r="AS83" s="223"/>
      <c r="AT83" s="223"/>
      <c r="AU83" s="223"/>
      <c r="AV83" s="223"/>
      <c r="AW83" s="223"/>
      <c r="AX83" s="223"/>
      <c r="AY83" s="223"/>
      <c r="AZ83" s="223"/>
      <c r="BA83" s="223"/>
      <c r="BB83" s="223"/>
      <c r="BC83" s="223"/>
      <c r="BD83" s="224"/>
      <c r="BE83" s="184" t="s">
        <v>50</v>
      </c>
      <c r="BF83" s="183"/>
      <c r="BG83" s="183"/>
      <c r="BH83" s="229"/>
      <c r="BI83" s="40"/>
      <c r="BJ83" s="40"/>
      <c r="BK83" s="40"/>
      <c r="BL83" s="40"/>
      <c r="BM83" s="40"/>
      <c r="BN83" s="40"/>
      <c r="BO83" s="40"/>
      <c r="BP83" s="40"/>
      <c r="BQ83" s="40"/>
      <c r="BR83" s="40"/>
      <c r="BS83" s="39"/>
      <c r="BT83" s="21"/>
      <c r="BU83" s="21"/>
      <c r="BV83" s="21"/>
      <c r="BW83" s="21"/>
      <c r="BX83" s="21"/>
    </row>
    <row r="84" spans="1:76" ht="12" customHeight="1">
      <c r="A84" s="21"/>
      <c r="B84" s="300"/>
      <c r="C84" s="300"/>
      <c r="D84" s="300"/>
      <c r="E84" s="300"/>
      <c r="F84" s="300"/>
      <c r="G84" s="349"/>
      <c r="H84" s="263"/>
      <c r="I84" s="149"/>
      <c r="J84" s="149"/>
      <c r="K84" s="149"/>
      <c r="L84" s="149"/>
      <c r="M84" s="230" t="s">
        <v>49</v>
      </c>
      <c r="N84" s="231"/>
      <c r="O84" s="231"/>
      <c r="P84" s="231"/>
      <c r="Q84" s="232"/>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6"/>
      <c r="BE84" s="184"/>
      <c r="BF84" s="183"/>
      <c r="BG84" s="183"/>
      <c r="BH84" s="229"/>
      <c r="BI84" s="40"/>
      <c r="BJ84" s="40"/>
      <c r="BK84" s="40"/>
      <c r="BL84" s="40"/>
      <c r="BM84" s="40"/>
      <c r="BN84" s="40"/>
      <c r="BO84" s="40"/>
      <c r="BP84" s="40"/>
      <c r="BQ84" s="40"/>
      <c r="BR84" s="40"/>
      <c r="BS84" s="39"/>
      <c r="BT84" s="21"/>
      <c r="BU84" s="21"/>
      <c r="BV84" s="21"/>
      <c r="BW84" s="21"/>
      <c r="BX84" s="21"/>
    </row>
    <row r="85" spans="1:76" ht="12" customHeight="1">
      <c r="A85" s="21"/>
      <c r="B85" s="300"/>
      <c r="C85" s="300"/>
      <c r="D85" s="300"/>
      <c r="E85" s="300"/>
      <c r="F85" s="300"/>
      <c r="G85" s="349"/>
      <c r="H85" s="263"/>
      <c r="I85" s="149"/>
      <c r="J85" s="149"/>
      <c r="K85" s="149"/>
      <c r="L85" s="149"/>
      <c r="M85" s="233"/>
      <c r="N85" s="234"/>
      <c r="O85" s="234"/>
      <c r="P85" s="234"/>
      <c r="Q85" s="235"/>
      <c r="R85" s="227"/>
      <c r="S85" s="227"/>
      <c r="T85" s="227"/>
      <c r="U85" s="227"/>
      <c r="V85" s="227"/>
      <c r="W85" s="227"/>
      <c r="X85" s="227"/>
      <c r="Y85" s="227"/>
      <c r="Z85" s="227"/>
      <c r="AA85" s="227"/>
      <c r="AB85" s="227"/>
      <c r="AC85" s="227"/>
      <c r="AD85" s="227"/>
      <c r="AE85" s="227"/>
      <c r="AF85" s="227"/>
      <c r="AG85" s="227"/>
      <c r="AH85" s="227"/>
      <c r="AI85" s="227"/>
      <c r="AJ85" s="227"/>
      <c r="AK85" s="227"/>
      <c r="AL85" s="227"/>
      <c r="AM85" s="227"/>
      <c r="AN85" s="227"/>
      <c r="AO85" s="227"/>
      <c r="AP85" s="227"/>
      <c r="AQ85" s="227"/>
      <c r="AR85" s="227"/>
      <c r="AS85" s="227"/>
      <c r="AT85" s="227"/>
      <c r="AU85" s="227"/>
      <c r="AV85" s="227"/>
      <c r="AW85" s="227"/>
      <c r="AX85" s="227"/>
      <c r="AY85" s="227"/>
      <c r="AZ85" s="227"/>
      <c r="BA85" s="227"/>
      <c r="BB85" s="227"/>
      <c r="BC85" s="227"/>
      <c r="BD85" s="228"/>
      <c r="BE85" s="184"/>
      <c r="BF85" s="183"/>
      <c r="BG85" s="183"/>
      <c r="BH85" s="229"/>
      <c r="BI85" s="40"/>
      <c r="BJ85" s="40"/>
      <c r="BK85" s="40"/>
      <c r="BL85" s="40"/>
      <c r="BM85" s="40"/>
      <c r="BN85" s="40"/>
      <c r="BO85" s="40"/>
      <c r="BP85" s="40"/>
      <c r="BQ85" s="40"/>
      <c r="BR85" s="40"/>
      <c r="BS85" s="39"/>
      <c r="BT85" s="21"/>
      <c r="BU85" s="21"/>
      <c r="BV85" s="21"/>
      <c r="BW85" s="21"/>
      <c r="BX85" s="21"/>
    </row>
    <row r="86" spans="1:76" ht="12" customHeight="1">
      <c r="A86" s="21"/>
      <c r="B86" s="300"/>
      <c r="C86" s="300"/>
      <c r="D86" s="300"/>
      <c r="E86" s="300"/>
      <c r="F86" s="300"/>
      <c r="G86" s="349"/>
      <c r="H86" s="236"/>
      <c r="I86" s="237"/>
      <c r="J86" s="237"/>
      <c r="K86" s="237"/>
      <c r="L86" s="238"/>
      <c r="M86" s="245" t="s">
        <v>125</v>
      </c>
      <c r="N86" s="246"/>
      <c r="O86" s="246"/>
      <c r="P86" s="246"/>
      <c r="Q86" s="247"/>
      <c r="R86" s="248" t="s">
        <v>121</v>
      </c>
      <c r="S86" s="249"/>
      <c r="T86" s="249"/>
      <c r="U86" s="250"/>
      <c r="V86" s="204"/>
      <c r="W86" s="202"/>
      <c r="X86" s="202" t="s">
        <v>38</v>
      </c>
      <c r="Y86" s="203"/>
      <c r="Z86" s="204"/>
      <c r="AA86" s="202"/>
      <c r="AB86" s="202" t="s">
        <v>48</v>
      </c>
      <c r="AC86" s="203"/>
      <c r="AD86" s="204"/>
      <c r="AE86" s="202"/>
      <c r="AF86" s="202" t="s">
        <v>47</v>
      </c>
      <c r="AG86" s="203"/>
      <c r="AH86" s="205" t="s">
        <v>126</v>
      </c>
      <c r="AI86" s="206"/>
      <c r="AJ86" s="206"/>
      <c r="AK86" s="206"/>
      <c r="AL86" s="207" t="s">
        <v>127</v>
      </c>
      <c r="AM86" s="208"/>
      <c r="AN86" s="208"/>
      <c r="AO86" s="208"/>
      <c r="AP86" s="208"/>
      <c r="AQ86" s="208"/>
      <c r="AR86" s="208"/>
      <c r="AS86" s="208"/>
      <c r="AT86" s="208"/>
      <c r="AU86" s="208"/>
      <c r="AV86" s="208"/>
      <c r="AW86" s="208"/>
      <c r="AX86" s="208"/>
      <c r="AY86" s="208"/>
      <c r="AZ86" s="208"/>
      <c r="BA86" s="208"/>
      <c r="BB86" s="208"/>
      <c r="BC86" s="208"/>
      <c r="BD86" s="209"/>
      <c r="BE86" s="38"/>
      <c r="BF86" s="37"/>
      <c r="BG86" s="37"/>
      <c r="BH86" s="36"/>
      <c r="BI86" s="35"/>
      <c r="BJ86" s="35"/>
      <c r="BK86" s="35"/>
      <c r="BL86" s="35"/>
      <c r="BM86" s="35"/>
      <c r="BN86" s="35"/>
      <c r="BO86" s="35"/>
      <c r="BP86" s="35"/>
      <c r="BQ86" s="35"/>
      <c r="BR86" s="35"/>
      <c r="BS86" s="34"/>
      <c r="BT86" s="21"/>
      <c r="BU86" s="21"/>
      <c r="BV86" s="21"/>
      <c r="BW86" s="21"/>
      <c r="BX86" s="21"/>
    </row>
    <row r="87" spans="1:76" ht="12" customHeight="1">
      <c r="A87" s="21"/>
      <c r="B87" s="300"/>
      <c r="C87" s="300"/>
      <c r="D87" s="300"/>
      <c r="E87" s="300"/>
      <c r="F87" s="300"/>
      <c r="G87" s="349"/>
      <c r="H87" s="239"/>
      <c r="I87" s="240"/>
      <c r="J87" s="240"/>
      <c r="K87" s="240"/>
      <c r="L87" s="241"/>
      <c r="M87" s="215" t="s">
        <v>46</v>
      </c>
      <c r="N87" s="216"/>
      <c r="O87" s="216"/>
      <c r="P87" s="216"/>
      <c r="Q87" s="217"/>
      <c r="R87" s="251"/>
      <c r="S87" s="252"/>
      <c r="T87" s="252"/>
      <c r="U87" s="253"/>
      <c r="V87" s="176"/>
      <c r="W87" s="177"/>
      <c r="X87" s="177"/>
      <c r="Y87" s="180"/>
      <c r="Z87" s="176"/>
      <c r="AA87" s="177"/>
      <c r="AB87" s="177"/>
      <c r="AC87" s="180"/>
      <c r="AD87" s="176"/>
      <c r="AE87" s="177"/>
      <c r="AF87" s="177"/>
      <c r="AG87" s="180"/>
      <c r="AH87" s="182" t="s">
        <v>45</v>
      </c>
      <c r="AI87" s="183"/>
      <c r="AJ87" s="183"/>
      <c r="AK87" s="183"/>
      <c r="AL87" s="210"/>
      <c r="AM87" s="200"/>
      <c r="AN87" s="200"/>
      <c r="AO87" s="200"/>
      <c r="AP87" s="200"/>
      <c r="AQ87" s="200"/>
      <c r="AR87" s="200"/>
      <c r="AS87" s="200"/>
      <c r="AT87" s="200"/>
      <c r="AU87" s="200"/>
      <c r="AV87" s="200"/>
      <c r="AW87" s="200"/>
      <c r="AX87" s="200"/>
      <c r="AY87" s="200"/>
      <c r="AZ87" s="200"/>
      <c r="BA87" s="200"/>
      <c r="BB87" s="200"/>
      <c r="BC87" s="200"/>
      <c r="BD87" s="211"/>
      <c r="BE87" s="38"/>
      <c r="BF87" s="37"/>
      <c r="BG87" s="37"/>
      <c r="BH87" s="36"/>
      <c r="BI87" s="35"/>
      <c r="BJ87" s="35"/>
      <c r="BK87" s="35"/>
      <c r="BL87" s="35"/>
      <c r="BM87" s="35"/>
      <c r="BN87" s="35"/>
      <c r="BO87" s="35"/>
      <c r="BP87" s="35"/>
      <c r="BQ87" s="35"/>
      <c r="BR87" s="35"/>
      <c r="BS87" s="34"/>
      <c r="BT87" s="21"/>
      <c r="BU87" s="21"/>
      <c r="BV87" s="21"/>
      <c r="BW87" s="21"/>
      <c r="BX87" s="21"/>
    </row>
    <row r="88" spans="1:76" ht="12" customHeight="1">
      <c r="A88" s="21"/>
      <c r="B88" s="300"/>
      <c r="C88" s="300"/>
      <c r="D88" s="300"/>
      <c r="E88" s="300"/>
      <c r="F88" s="300"/>
      <c r="G88" s="349"/>
      <c r="H88" s="239"/>
      <c r="I88" s="240"/>
      <c r="J88" s="240"/>
      <c r="K88" s="240"/>
      <c r="L88" s="241"/>
      <c r="M88" s="218"/>
      <c r="N88" s="216"/>
      <c r="O88" s="216"/>
      <c r="P88" s="216"/>
      <c r="Q88" s="217"/>
      <c r="R88" s="251"/>
      <c r="S88" s="252"/>
      <c r="T88" s="252"/>
      <c r="U88" s="253"/>
      <c r="V88" s="176"/>
      <c r="W88" s="177"/>
      <c r="X88" s="177"/>
      <c r="Y88" s="180"/>
      <c r="Z88" s="176"/>
      <c r="AA88" s="177"/>
      <c r="AB88" s="177"/>
      <c r="AC88" s="180"/>
      <c r="AD88" s="176"/>
      <c r="AE88" s="177"/>
      <c r="AF88" s="177"/>
      <c r="AG88" s="180"/>
      <c r="AH88" s="184"/>
      <c r="AI88" s="183"/>
      <c r="AJ88" s="183"/>
      <c r="AK88" s="183"/>
      <c r="AL88" s="210"/>
      <c r="AM88" s="200"/>
      <c r="AN88" s="200"/>
      <c r="AO88" s="200"/>
      <c r="AP88" s="200"/>
      <c r="AQ88" s="200"/>
      <c r="AR88" s="200"/>
      <c r="AS88" s="200"/>
      <c r="AT88" s="200"/>
      <c r="AU88" s="200"/>
      <c r="AV88" s="200"/>
      <c r="AW88" s="200"/>
      <c r="AX88" s="200"/>
      <c r="AY88" s="200"/>
      <c r="AZ88" s="200"/>
      <c r="BA88" s="200"/>
      <c r="BB88" s="200"/>
      <c r="BC88" s="200"/>
      <c r="BD88" s="211"/>
      <c r="BE88" s="38"/>
      <c r="BF88" s="37"/>
      <c r="BG88" s="37"/>
      <c r="BH88" s="36"/>
      <c r="BI88" s="35"/>
      <c r="BJ88" s="35"/>
      <c r="BK88" s="35"/>
      <c r="BL88" s="35"/>
      <c r="BM88" s="35"/>
      <c r="BN88" s="35"/>
      <c r="BO88" s="35"/>
      <c r="BP88" s="35"/>
      <c r="BQ88" s="35"/>
      <c r="BR88" s="35"/>
      <c r="BS88" s="34"/>
      <c r="BT88" s="21"/>
      <c r="BU88" s="21"/>
      <c r="BV88" s="21"/>
      <c r="BW88" s="21"/>
      <c r="BX88" s="21"/>
    </row>
    <row r="89" spans="1:76" ht="12" customHeight="1" thickBot="1">
      <c r="A89" s="21"/>
      <c r="B89" s="300"/>
      <c r="C89" s="300"/>
      <c r="D89" s="300"/>
      <c r="E89" s="300"/>
      <c r="F89" s="300"/>
      <c r="G89" s="350"/>
      <c r="H89" s="242"/>
      <c r="I89" s="243"/>
      <c r="J89" s="243"/>
      <c r="K89" s="243"/>
      <c r="L89" s="244"/>
      <c r="M89" s="219"/>
      <c r="N89" s="220"/>
      <c r="O89" s="220"/>
      <c r="P89" s="220"/>
      <c r="Q89" s="221"/>
      <c r="R89" s="254"/>
      <c r="S89" s="255"/>
      <c r="T89" s="255"/>
      <c r="U89" s="256"/>
      <c r="V89" s="178"/>
      <c r="W89" s="179"/>
      <c r="X89" s="179"/>
      <c r="Y89" s="181"/>
      <c r="Z89" s="178"/>
      <c r="AA89" s="179"/>
      <c r="AB89" s="179"/>
      <c r="AC89" s="181"/>
      <c r="AD89" s="178"/>
      <c r="AE89" s="179"/>
      <c r="AF89" s="179"/>
      <c r="AG89" s="181"/>
      <c r="AH89" s="185"/>
      <c r="AI89" s="186"/>
      <c r="AJ89" s="186"/>
      <c r="AK89" s="186"/>
      <c r="AL89" s="212"/>
      <c r="AM89" s="213"/>
      <c r="AN89" s="213"/>
      <c r="AO89" s="213"/>
      <c r="AP89" s="213"/>
      <c r="AQ89" s="213"/>
      <c r="AR89" s="213"/>
      <c r="AS89" s="213"/>
      <c r="AT89" s="213"/>
      <c r="AU89" s="213"/>
      <c r="AV89" s="213"/>
      <c r="AW89" s="213"/>
      <c r="AX89" s="213"/>
      <c r="AY89" s="213"/>
      <c r="AZ89" s="213"/>
      <c r="BA89" s="213"/>
      <c r="BB89" s="213"/>
      <c r="BC89" s="213"/>
      <c r="BD89" s="214"/>
      <c r="BE89" s="33"/>
      <c r="BF89" s="32"/>
      <c r="BG89" s="32"/>
      <c r="BH89" s="31"/>
      <c r="BI89" s="30"/>
      <c r="BJ89" s="30"/>
      <c r="BK89" s="30"/>
      <c r="BL89" s="30"/>
      <c r="BM89" s="30"/>
      <c r="BN89" s="30"/>
      <c r="BO89" s="30"/>
      <c r="BP89" s="30"/>
      <c r="BQ89" s="30"/>
      <c r="BR89" s="30"/>
      <c r="BS89" s="29"/>
      <c r="BT89" s="21"/>
      <c r="BU89" s="21"/>
      <c r="BV89" s="21"/>
      <c r="BW89" s="21"/>
      <c r="BX89" s="21"/>
    </row>
    <row r="90" spans="1:76" ht="12" customHeight="1">
      <c r="A90" s="21"/>
      <c r="B90" s="187" t="s">
        <v>44</v>
      </c>
      <c r="C90" s="187"/>
      <c r="D90" s="187"/>
      <c r="E90" s="187"/>
      <c r="F90" s="187"/>
      <c r="G90" s="187"/>
      <c r="H90" s="187"/>
      <c r="I90" s="187"/>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187"/>
      <c r="AL90" s="187"/>
      <c r="AM90" s="187"/>
      <c r="AN90" s="187"/>
      <c r="AO90" s="187"/>
      <c r="AP90" s="187"/>
      <c r="AQ90" s="187"/>
      <c r="AR90" s="187"/>
      <c r="AS90" s="187"/>
      <c r="AT90" s="187"/>
      <c r="AU90" s="187"/>
      <c r="AV90" s="187"/>
      <c r="AW90" s="187"/>
      <c r="AX90" s="187"/>
      <c r="AY90" s="187"/>
      <c r="AZ90" s="187"/>
      <c r="BA90" s="187"/>
      <c r="BB90" s="187"/>
      <c r="BC90" s="187"/>
      <c r="BD90" s="187"/>
      <c r="BE90" s="187"/>
      <c r="BF90" s="187"/>
      <c r="BG90" s="187"/>
      <c r="BH90" s="187"/>
      <c r="BI90" s="187"/>
      <c r="BJ90" s="187"/>
      <c r="BK90" s="187"/>
      <c r="BL90" s="187"/>
      <c r="BM90" s="187"/>
      <c r="BN90" s="187"/>
      <c r="BO90" s="187"/>
      <c r="BP90" s="187"/>
      <c r="BQ90" s="187"/>
      <c r="BR90" s="187"/>
      <c r="BS90" s="187"/>
      <c r="BT90" s="21"/>
      <c r="BU90" s="21"/>
      <c r="BV90" s="21"/>
      <c r="BW90" s="21"/>
      <c r="BX90" s="21"/>
    </row>
    <row r="91" spans="1:76" ht="12" customHeight="1">
      <c r="A91" s="21"/>
      <c r="B91" s="187"/>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7"/>
      <c r="AI91" s="187"/>
      <c r="AJ91" s="187"/>
      <c r="AK91" s="187"/>
      <c r="AL91" s="187"/>
      <c r="AM91" s="187"/>
      <c r="AN91" s="187"/>
      <c r="AO91" s="187"/>
      <c r="AP91" s="187"/>
      <c r="AQ91" s="187"/>
      <c r="AR91" s="187"/>
      <c r="AS91" s="187"/>
      <c r="AT91" s="187"/>
      <c r="AU91" s="187"/>
      <c r="AV91" s="187"/>
      <c r="AW91" s="187"/>
      <c r="AX91" s="187"/>
      <c r="AY91" s="187"/>
      <c r="AZ91" s="187"/>
      <c r="BA91" s="187"/>
      <c r="BB91" s="187"/>
      <c r="BC91" s="187"/>
      <c r="BD91" s="187"/>
      <c r="BE91" s="187"/>
      <c r="BF91" s="187"/>
      <c r="BG91" s="187"/>
      <c r="BH91" s="187"/>
      <c r="BI91" s="187"/>
      <c r="BJ91" s="187"/>
      <c r="BK91" s="187"/>
      <c r="BL91" s="187"/>
      <c r="BM91" s="187"/>
      <c r="BN91" s="187"/>
      <c r="BO91" s="187"/>
      <c r="BP91" s="187"/>
      <c r="BQ91" s="187"/>
      <c r="BR91" s="187"/>
      <c r="BS91" s="187"/>
      <c r="BT91" s="21"/>
      <c r="BU91" s="21"/>
      <c r="BV91" s="21"/>
      <c r="BW91" s="21"/>
      <c r="BX91" s="21"/>
    </row>
    <row r="92" spans="1:76" ht="12" customHeight="1" thickBot="1">
      <c r="A92" s="21"/>
      <c r="B92" s="187"/>
      <c r="C92" s="187"/>
      <c r="D92" s="187"/>
      <c r="E92" s="187"/>
      <c r="F92" s="187"/>
      <c r="G92" s="187"/>
      <c r="H92" s="187"/>
      <c r="I92" s="187"/>
      <c r="J92" s="187"/>
      <c r="K92" s="187"/>
      <c r="L92" s="187"/>
      <c r="M92" s="187"/>
      <c r="N92" s="187"/>
      <c r="O92" s="187"/>
      <c r="P92" s="187"/>
      <c r="Q92" s="187"/>
      <c r="R92" s="187"/>
      <c r="S92" s="187"/>
      <c r="T92" s="187"/>
      <c r="U92" s="187"/>
      <c r="V92" s="187"/>
      <c r="W92" s="187"/>
      <c r="X92" s="187"/>
      <c r="Y92" s="187"/>
      <c r="Z92" s="187"/>
      <c r="AA92" s="187"/>
      <c r="AB92" s="187"/>
      <c r="AC92" s="187"/>
      <c r="AD92" s="187"/>
      <c r="AE92" s="187"/>
      <c r="AF92" s="187"/>
      <c r="AG92" s="187"/>
      <c r="AH92" s="187"/>
      <c r="AI92" s="187"/>
      <c r="AJ92" s="187"/>
      <c r="AK92" s="187"/>
      <c r="AL92" s="187"/>
      <c r="AM92" s="187"/>
      <c r="AN92" s="187"/>
      <c r="AO92" s="187"/>
      <c r="AP92" s="187"/>
      <c r="AQ92" s="187"/>
      <c r="AR92" s="187"/>
      <c r="AS92" s="187"/>
      <c r="AT92" s="187"/>
      <c r="AU92" s="187"/>
      <c r="AV92" s="187"/>
      <c r="AW92" s="187"/>
      <c r="AX92" s="187"/>
      <c r="AY92" s="187"/>
      <c r="AZ92" s="187"/>
      <c r="BA92" s="187"/>
      <c r="BB92" s="187"/>
      <c r="BC92" s="187"/>
      <c r="BD92" s="187"/>
      <c r="BE92" s="187"/>
      <c r="BF92" s="187"/>
      <c r="BG92" s="187"/>
      <c r="BH92" s="187"/>
      <c r="BI92" s="187"/>
      <c r="BJ92" s="187"/>
      <c r="BK92" s="187"/>
      <c r="BL92" s="187"/>
      <c r="BM92" s="187"/>
      <c r="BN92" s="187"/>
      <c r="BO92" s="187"/>
      <c r="BP92" s="187"/>
      <c r="BQ92" s="187"/>
      <c r="BR92" s="187"/>
      <c r="BS92" s="187"/>
      <c r="BT92" s="21"/>
      <c r="BU92" s="21"/>
      <c r="BV92" s="21"/>
      <c r="BW92" s="21"/>
      <c r="BX92" s="21"/>
    </row>
    <row r="93" spans="1:76" ht="12" customHeight="1">
      <c r="A93" s="21"/>
      <c r="B93" s="188" t="s">
        <v>43</v>
      </c>
      <c r="C93" s="188"/>
      <c r="D93" s="188"/>
      <c r="E93" s="188"/>
      <c r="F93" s="188"/>
      <c r="G93" s="189"/>
      <c r="H93" s="192" t="s">
        <v>42</v>
      </c>
      <c r="I93" s="193"/>
      <c r="J93" s="193"/>
      <c r="K93" s="193"/>
      <c r="L93" s="193"/>
      <c r="M93" s="193"/>
      <c r="N93" s="193"/>
      <c r="O93" s="193"/>
      <c r="P93" s="193"/>
      <c r="Q93" s="193"/>
      <c r="R93" s="196">
        <v>34460014</v>
      </c>
      <c r="S93" s="196"/>
      <c r="T93" s="196"/>
      <c r="U93" s="196"/>
      <c r="V93" s="196"/>
      <c r="W93" s="196"/>
      <c r="X93" s="196"/>
      <c r="Y93" s="196"/>
      <c r="Z93" s="196"/>
      <c r="AA93" s="196"/>
      <c r="AB93" s="196"/>
      <c r="AC93" s="196"/>
      <c r="AD93" s="196"/>
      <c r="AE93" s="196"/>
      <c r="AF93" s="196"/>
      <c r="AG93" s="196"/>
      <c r="AH93" s="196"/>
      <c r="AI93" s="196"/>
      <c r="AJ93" s="196"/>
      <c r="AK93" s="196"/>
      <c r="AL93" s="196"/>
      <c r="AM93" s="196"/>
      <c r="AN93" s="196"/>
      <c r="AO93" s="196"/>
      <c r="AP93" s="196"/>
      <c r="AQ93" s="196"/>
      <c r="AR93" s="196"/>
      <c r="AS93" s="196"/>
      <c r="AT93" s="196"/>
      <c r="AU93" s="196"/>
      <c r="AV93" s="196"/>
      <c r="AW93" s="196"/>
      <c r="AX93" s="196"/>
      <c r="AY93" s="196"/>
      <c r="AZ93" s="196"/>
      <c r="BA93" s="196"/>
      <c r="BB93" s="196"/>
      <c r="BC93" s="196"/>
      <c r="BD93" s="196"/>
      <c r="BE93" s="196"/>
      <c r="BF93" s="196"/>
      <c r="BG93" s="196"/>
      <c r="BH93" s="197"/>
      <c r="BI93" s="22"/>
      <c r="BJ93" s="22"/>
      <c r="BK93" s="22"/>
      <c r="BL93" s="22"/>
      <c r="BM93" s="22"/>
      <c r="BN93" s="22"/>
      <c r="BO93" s="22"/>
      <c r="BP93" s="22"/>
      <c r="BQ93" s="22"/>
      <c r="BR93" s="22"/>
      <c r="BS93" s="22"/>
      <c r="BT93" s="21"/>
      <c r="BU93" s="21"/>
      <c r="BV93" s="21"/>
      <c r="BW93" s="21"/>
      <c r="BX93" s="21"/>
    </row>
    <row r="94" spans="1:76" ht="12" customHeight="1">
      <c r="A94" s="21"/>
      <c r="B94" s="188"/>
      <c r="C94" s="188"/>
      <c r="D94" s="188"/>
      <c r="E94" s="188"/>
      <c r="F94" s="188"/>
      <c r="G94" s="190"/>
      <c r="H94" s="194"/>
      <c r="I94" s="195"/>
      <c r="J94" s="195"/>
      <c r="K94" s="195"/>
      <c r="L94" s="195"/>
      <c r="M94" s="195"/>
      <c r="N94" s="195"/>
      <c r="O94" s="195"/>
      <c r="P94" s="195"/>
      <c r="Q94" s="195"/>
      <c r="R94" s="198"/>
      <c r="S94" s="198"/>
      <c r="T94" s="198"/>
      <c r="U94" s="198"/>
      <c r="V94" s="198"/>
      <c r="W94" s="198"/>
      <c r="X94" s="198"/>
      <c r="Y94" s="198"/>
      <c r="Z94" s="198"/>
      <c r="AA94" s="198"/>
      <c r="AB94" s="198"/>
      <c r="AC94" s="198"/>
      <c r="AD94" s="198"/>
      <c r="AE94" s="198"/>
      <c r="AF94" s="198"/>
      <c r="AG94" s="198"/>
      <c r="AH94" s="198"/>
      <c r="AI94" s="198"/>
      <c r="AJ94" s="198"/>
      <c r="AK94" s="198"/>
      <c r="AL94" s="198"/>
      <c r="AM94" s="198"/>
      <c r="AN94" s="198"/>
      <c r="AO94" s="198"/>
      <c r="AP94" s="198"/>
      <c r="AQ94" s="198"/>
      <c r="AR94" s="198"/>
      <c r="AS94" s="198"/>
      <c r="AT94" s="198"/>
      <c r="AU94" s="198"/>
      <c r="AV94" s="198"/>
      <c r="AW94" s="198"/>
      <c r="AX94" s="198"/>
      <c r="AY94" s="198"/>
      <c r="AZ94" s="198"/>
      <c r="BA94" s="198"/>
      <c r="BB94" s="198"/>
      <c r="BC94" s="198"/>
      <c r="BD94" s="198"/>
      <c r="BE94" s="198"/>
      <c r="BF94" s="198"/>
      <c r="BG94" s="198"/>
      <c r="BH94" s="199"/>
      <c r="BI94" s="22"/>
      <c r="BJ94" s="22"/>
      <c r="BK94" s="22"/>
      <c r="BL94" s="22"/>
      <c r="BM94" s="22"/>
      <c r="BN94" s="22"/>
      <c r="BO94" s="22"/>
      <c r="BP94" s="22"/>
      <c r="BQ94" s="22"/>
      <c r="BR94" s="22"/>
      <c r="BS94" s="22"/>
      <c r="BT94" s="21"/>
      <c r="BU94" s="21"/>
      <c r="BV94" s="21"/>
      <c r="BW94" s="21"/>
      <c r="BX94" s="21"/>
    </row>
    <row r="95" spans="1:76" ht="18" customHeight="1">
      <c r="A95" s="21"/>
      <c r="B95" s="188"/>
      <c r="C95" s="188"/>
      <c r="D95" s="188"/>
      <c r="E95" s="188"/>
      <c r="F95" s="188"/>
      <c r="G95" s="190"/>
      <c r="H95" s="200" t="s">
        <v>41</v>
      </c>
      <c r="I95" s="200"/>
      <c r="J95" s="200"/>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0"/>
      <c r="AH95" s="200"/>
      <c r="AI95" s="200"/>
      <c r="AJ95" s="200"/>
      <c r="AK95" s="200"/>
      <c r="AL95" s="200"/>
      <c r="AM95" s="200"/>
      <c r="AN95" s="200"/>
      <c r="AO95" s="200"/>
      <c r="AP95" s="200"/>
      <c r="AQ95" s="200"/>
      <c r="AR95" s="200"/>
      <c r="AS95" s="200"/>
      <c r="AT95" s="200"/>
      <c r="AU95" s="200"/>
      <c r="AV95" s="200"/>
      <c r="AW95" s="200"/>
      <c r="AX95" s="200"/>
      <c r="AY95" s="200"/>
      <c r="AZ95" s="200"/>
      <c r="BA95" s="200"/>
      <c r="BB95" s="200"/>
      <c r="BC95" s="200"/>
      <c r="BD95" s="200"/>
      <c r="BE95" s="200"/>
      <c r="BF95" s="200"/>
      <c r="BG95" s="200"/>
      <c r="BH95" s="201"/>
      <c r="BI95" s="22"/>
      <c r="BJ95" s="22"/>
      <c r="BK95" s="22"/>
      <c r="BL95" s="22"/>
      <c r="BM95" s="22"/>
      <c r="BN95" s="22"/>
      <c r="BO95" s="22"/>
      <c r="BP95" s="22"/>
      <c r="BQ95" s="22"/>
      <c r="BR95" s="22"/>
      <c r="BS95" s="22"/>
      <c r="BT95" s="21"/>
      <c r="BU95" s="21"/>
      <c r="BV95" s="21"/>
      <c r="BW95" s="21"/>
      <c r="BX95" s="21"/>
    </row>
    <row r="96" spans="1:76" ht="18" customHeight="1">
      <c r="A96" s="21"/>
      <c r="B96" s="188"/>
      <c r="C96" s="188"/>
      <c r="D96" s="188"/>
      <c r="E96" s="188"/>
      <c r="F96" s="188"/>
      <c r="G96" s="190"/>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6"/>
      <c r="BI96" s="22"/>
      <c r="BJ96" s="22"/>
      <c r="BK96" s="22"/>
      <c r="BL96" s="22"/>
      <c r="BM96" s="22"/>
      <c r="BN96" s="22"/>
      <c r="BO96" s="22"/>
      <c r="BP96" s="22"/>
      <c r="BQ96" s="22"/>
      <c r="BR96" s="22"/>
      <c r="BS96" s="22"/>
      <c r="BT96" s="21"/>
      <c r="BU96" s="21"/>
      <c r="BV96" s="21"/>
      <c r="BW96" s="21"/>
      <c r="BX96" s="21"/>
    </row>
    <row r="97" spans="1:76" ht="18" customHeight="1">
      <c r="A97" s="21"/>
      <c r="B97" s="188"/>
      <c r="C97" s="188"/>
      <c r="D97" s="188"/>
      <c r="E97" s="188"/>
      <c r="F97" s="188"/>
      <c r="G97" s="190"/>
      <c r="H97" s="200" t="s">
        <v>40</v>
      </c>
      <c r="I97" s="200"/>
      <c r="J97" s="200"/>
      <c r="K97" s="200"/>
      <c r="L97" s="200"/>
      <c r="M97" s="200"/>
      <c r="N97" s="200"/>
      <c r="O97" s="200"/>
      <c r="P97" s="200"/>
      <c r="Q97" s="200"/>
      <c r="R97" s="200"/>
      <c r="S97" s="200"/>
      <c r="T97" s="200"/>
      <c r="U97" s="200"/>
      <c r="V97" s="200"/>
      <c r="W97" s="200"/>
      <c r="X97" s="200"/>
      <c r="Y97" s="200"/>
      <c r="Z97" s="200"/>
      <c r="AA97" s="200"/>
      <c r="AB97" s="200"/>
      <c r="AC97" s="200"/>
      <c r="AD97" s="200"/>
      <c r="AE97" s="200"/>
      <c r="AF97" s="200"/>
      <c r="AG97" s="200"/>
      <c r="AH97" s="200"/>
      <c r="AI97" s="200"/>
      <c r="AJ97" s="200"/>
      <c r="AK97" s="200"/>
      <c r="AL97" s="200"/>
      <c r="AM97" s="200"/>
      <c r="AN97" s="200"/>
      <c r="AO97" s="200"/>
      <c r="AP97" s="200"/>
      <c r="AQ97" s="200"/>
      <c r="AR97" s="200"/>
      <c r="AS97" s="200"/>
      <c r="AT97" s="200"/>
      <c r="AU97" s="200"/>
      <c r="AV97" s="200"/>
      <c r="AW97" s="200"/>
      <c r="AX97" s="200"/>
      <c r="AY97" s="200"/>
      <c r="AZ97" s="200"/>
      <c r="BA97" s="200"/>
      <c r="BB97" s="200"/>
      <c r="BC97" s="200"/>
      <c r="BD97" s="200"/>
      <c r="BE97" s="200"/>
      <c r="BF97" s="200"/>
      <c r="BG97" s="200"/>
      <c r="BH97" s="201"/>
      <c r="BI97" s="22"/>
      <c r="BJ97" s="22"/>
      <c r="BK97" s="22"/>
      <c r="BL97" s="22"/>
      <c r="BM97" s="22"/>
      <c r="BN97" s="22"/>
      <c r="BO97" s="22"/>
      <c r="BP97" s="22"/>
      <c r="BQ97" s="22"/>
      <c r="BR97" s="22"/>
      <c r="BS97" s="22"/>
      <c r="BT97" s="21"/>
      <c r="BU97" s="21"/>
      <c r="BV97" s="21"/>
      <c r="BW97" s="21"/>
      <c r="BX97" s="21"/>
    </row>
    <row r="98" spans="1:76" ht="18" customHeight="1">
      <c r="A98" s="21"/>
      <c r="B98" s="188"/>
      <c r="C98" s="188"/>
      <c r="D98" s="188"/>
      <c r="E98" s="188"/>
      <c r="F98" s="188"/>
      <c r="G98" s="190"/>
      <c r="H98" s="173" t="s">
        <v>39</v>
      </c>
      <c r="I98" s="173"/>
      <c r="J98" s="173"/>
      <c r="K98" s="173"/>
      <c r="L98" s="173"/>
      <c r="M98" s="173"/>
      <c r="N98" s="173" t="s">
        <v>128</v>
      </c>
      <c r="O98" s="173"/>
      <c r="P98" s="173"/>
      <c r="Q98" s="173"/>
      <c r="R98" s="173"/>
      <c r="S98" s="173" t="s">
        <v>38</v>
      </c>
      <c r="T98" s="173"/>
      <c r="U98" s="173"/>
      <c r="V98" s="173"/>
      <c r="W98" s="173"/>
      <c r="X98" s="173" t="s">
        <v>37</v>
      </c>
      <c r="Y98" s="173"/>
      <c r="Z98" s="173"/>
      <c r="AA98" s="173"/>
      <c r="AB98" s="173"/>
      <c r="AC98" s="173" t="s">
        <v>36</v>
      </c>
      <c r="AD98" s="173"/>
      <c r="AE98" s="28"/>
      <c r="AF98" s="28"/>
      <c r="AG98" s="23"/>
      <c r="AH98" s="174" t="s">
        <v>35</v>
      </c>
      <c r="AI98" s="174"/>
      <c r="AJ98" s="174"/>
      <c r="AK98" s="174"/>
      <c r="AL98" s="174"/>
      <c r="AM98" s="174"/>
      <c r="AN98" s="174"/>
      <c r="AO98" s="174"/>
      <c r="AP98" s="174"/>
      <c r="AQ98" s="174"/>
      <c r="AR98" s="174"/>
      <c r="AS98" s="174"/>
      <c r="AT98" s="174"/>
      <c r="AU98" s="174"/>
      <c r="AV98" s="174"/>
      <c r="AW98" s="174"/>
      <c r="AX98" s="174"/>
      <c r="AY98" s="174"/>
      <c r="AZ98" s="174"/>
      <c r="BA98" s="174"/>
      <c r="BB98" s="174"/>
      <c r="BC98" s="174"/>
      <c r="BD98" s="174"/>
      <c r="BE98" s="174"/>
      <c r="BF98" s="174"/>
      <c r="BG98" s="174"/>
      <c r="BH98" s="175"/>
      <c r="BI98" s="22"/>
      <c r="BJ98" s="22"/>
      <c r="BK98" s="22"/>
      <c r="BL98" s="22"/>
      <c r="BM98" s="22"/>
      <c r="BN98" s="22"/>
      <c r="BO98" s="22"/>
      <c r="BP98" s="22"/>
      <c r="BQ98" s="22"/>
      <c r="BR98" s="22"/>
      <c r="BS98" s="22"/>
      <c r="BT98" s="21"/>
      <c r="BU98" s="21"/>
      <c r="BV98" s="21"/>
      <c r="BW98" s="21"/>
      <c r="BX98" s="21"/>
    </row>
    <row r="99" spans="1:76" ht="18" customHeight="1">
      <c r="A99" s="21"/>
      <c r="B99" s="188"/>
      <c r="C99" s="188"/>
      <c r="D99" s="188"/>
      <c r="E99" s="188"/>
      <c r="F99" s="188"/>
      <c r="G99" s="190"/>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c r="BC99" s="23"/>
      <c r="BD99" s="23"/>
      <c r="BE99" s="23"/>
      <c r="BF99" s="23"/>
      <c r="BG99" s="23"/>
      <c r="BH99" s="26"/>
      <c r="BI99" s="22"/>
      <c r="BJ99" s="22"/>
      <c r="BK99" s="22"/>
      <c r="BL99" s="22"/>
      <c r="BM99" s="22"/>
      <c r="BN99" s="22"/>
      <c r="BO99" s="22"/>
      <c r="BP99" s="22"/>
      <c r="BQ99" s="22"/>
      <c r="BR99" s="22"/>
      <c r="BS99" s="22"/>
      <c r="BT99" s="21"/>
      <c r="BU99" s="21"/>
      <c r="BV99" s="21"/>
      <c r="BW99" s="21"/>
      <c r="BX99" s="21"/>
    </row>
    <row r="100" spans="1:76" ht="12" customHeight="1">
      <c r="A100" s="21"/>
      <c r="B100" s="188"/>
      <c r="C100" s="188"/>
      <c r="D100" s="188"/>
      <c r="E100" s="188"/>
      <c r="F100" s="188"/>
      <c r="G100" s="190"/>
      <c r="H100" s="149" t="s">
        <v>34</v>
      </c>
      <c r="I100" s="149"/>
      <c r="J100" s="149"/>
      <c r="K100" s="149"/>
      <c r="L100" s="149"/>
      <c r="M100" s="23"/>
      <c r="N100" s="23" t="s">
        <v>129</v>
      </c>
      <c r="O100" s="170">
        <v>890</v>
      </c>
      <c r="P100" s="170"/>
      <c r="Q100" s="170"/>
      <c r="R100" s="73" t="s">
        <v>117</v>
      </c>
      <c r="S100" s="170">
        <v>8577</v>
      </c>
      <c r="T100" s="170"/>
      <c r="U100" s="170"/>
      <c r="V100" s="170"/>
      <c r="W100" s="170"/>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c r="BC100" s="23"/>
      <c r="BD100" s="23"/>
      <c r="BE100" s="23"/>
      <c r="BF100" s="23"/>
      <c r="BG100" s="23"/>
      <c r="BH100" s="26"/>
      <c r="BI100" s="22"/>
      <c r="BJ100" s="22"/>
      <c r="BK100" s="22"/>
      <c r="BL100" s="22"/>
      <c r="BM100" s="22"/>
      <c r="BN100" s="22"/>
      <c r="BO100" s="22"/>
      <c r="BP100" s="22"/>
      <c r="BQ100" s="22"/>
      <c r="BR100" s="22"/>
      <c r="BS100" s="22"/>
      <c r="BT100" s="21"/>
      <c r="BU100" s="21"/>
      <c r="BV100" s="21"/>
      <c r="BW100" s="21"/>
      <c r="BX100" s="21"/>
    </row>
    <row r="101" spans="1:76" ht="12" customHeight="1">
      <c r="A101" s="21"/>
      <c r="B101" s="188"/>
      <c r="C101" s="188"/>
      <c r="D101" s="188"/>
      <c r="E101" s="188"/>
      <c r="F101" s="188"/>
      <c r="G101" s="190"/>
      <c r="H101" s="27"/>
      <c r="I101" s="27"/>
      <c r="J101" s="27"/>
      <c r="K101" s="27"/>
      <c r="L101" s="27"/>
      <c r="M101" s="27"/>
      <c r="N101" s="168" t="s">
        <v>130</v>
      </c>
      <c r="O101" s="168"/>
      <c r="P101" s="168"/>
      <c r="Q101" s="168"/>
      <c r="R101" s="168"/>
      <c r="S101" s="168"/>
      <c r="T101" s="168"/>
      <c r="U101" s="168"/>
      <c r="V101" s="168"/>
      <c r="W101" s="168"/>
      <c r="X101" s="168"/>
      <c r="Y101" s="168"/>
      <c r="Z101" s="168"/>
      <c r="AA101" s="168"/>
      <c r="AB101" s="168"/>
      <c r="AC101" s="168"/>
      <c r="AD101" s="168"/>
      <c r="AE101" s="168"/>
      <c r="AF101" s="168"/>
      <c r="AG101" s="168"/>
      <c r="AH101" s="168"/>
      <c r="AI101" s="168"/>
      <c r="AJ101" s="168"/>
      <c r="AK101" s="168"/>
      <c r="AL101" s="168"/>
      <c r="AM101" s="168"/>
      <c r="AN101" s="168"/>
      <c r="AO101" s="168"/>
      <c r="AP101" s="168"/>
      <c r="AQ101" s="168"/>
      <c r="AR101" s="168"/>
      <c r="AS101" s="168"/>
      <c r="AT101" s="168"/>
      <c r="AU101" s="168"/>
      <c r="AV101" s="168"/>
      <c r="AW101" s="168"/>
      <c r="AX101" s="168"/>
      <c r="AY101" s="168"/>
      <c r="AZ101" s="168"/>
      <c r="BA101" s="168"/>
      <c r="BB101" s="168"/>
      <c r="BC101" s="168"/>
      <c r="BD101" s="168"/>
      <c r="BE101" s="168"/>
      <c r="BF101" s="168"/>
      <c r="BG101" s="168"/>
      <c r="BH101" s="169"/>
      <c r="BI101" s="22"/>
      <c r="BJ101" s="22"/>
      <c r="BK101" s="22"/>
      <c r="BL101" s="22"/>
      <c r="BM101" s="22"/>
      <c r="BN101" s="22"/>
      <c r="BO101" s="22"/>
      <c r="BP101" s="22"/>
      <c r="BQ101" s="22"/>
      <c r="BR101" s="22"/>
      <c r="BS101" s="22"/>
      <c r="BT101" s="21"/>
      <c r="BU101" s="21"/>
      <c r="BV101" s="21"/>
      <c r="BW101" s="21"/>
      <c r="BX101" s="21"/>
    </row>
    <row r="102" spans="1:76" ht="12" customHeight="1">
      <c r="A102" s="21"/>
      <c r="B102" s="188"/>
      <c r="C102" s="188"/>
      <c r="D102" s="188"/>
      <c r="E102" s="188"/>
      <c r="F102" s="188"/>
      <c r="G102" s="190"/>
      <c r="H102" s="27"/>
      <c r="I102" s="27"/>
      <c r="J102" s="27"/>
      <c r="K102" s="27"/>
      <c r="L102" s="27"/>
      <c r="M102" s="27"/>
      <c r="N102" s="168"/>
      <c r="O102" s="168"/>
      <c r="P102" s="168"/>
      <c r="Q102" s="168"/>
      <c r="R102" s="168"/>
      <c r="S102" s="168"/>
      <c r="T102" s="168"/>
      <c r="U102" s="168"/>
      <c r="V102" s="168"/>
      <c r="W102" s="168"/>
      <c r="X102" s="168"/>
      <c r="Y102" s="168"/>
      <c r="Z102" s="168"/>
      <c r="AA102" s="168"/>
      <c r="AB102" s="168"/>
      <c r="AC102" s="168"/>
      <c r="AD102" s="168"/>
      <c r="AE102" s="168"/>
      <c r="AF102" s="168"/>
      <c r="AG102" s="168"/>
      <c r="AH102" s="168"/>
      <c r="AI102" s="168"/>
      <c r="AJ102" s="168"/>
      <c r="AK102" s="168"/>
      <c r="AL102" s="168"/>
      <c r="AM102" s="168"/>
      <c r="AN102" s="168"/>
      <c r="AO102" s="168"/>
      <c r="AP102" s="168"/>
      <c r="AQ102" s="168"/>
      <c r="AR102" s="168"/>
      <c r="AS102" s="168"/>
      <c r="AT102" s="168"/>
      <c r="AU102" s="168"/>
      <c r="AV102" s="168"/>
      <c r="AW102" s="168"/>
      <c r="AX102" s="168"/>
      <c r="AY102" s="168"/>
      <c r="AZ102" s="168"/>
      <c r="BA102" s="168"/>
      <c r="BB102" s="168"/>
      <c r="BC102" s="168"/>
      <c r="BD102" s="168"/>
      <c r="BE102" s="168"/>
      <c r="BF102" s="168"/>
      <c r="BG102" s="168"/>
      <c r="BH102" s="169"/>
      <c r="BI102" s="22"/>
      <c r="BJ102" s="22"/>
      <c r="BK102" s="22"/>
      <c r="BL102" s="22"/>
      <c r="BM102" s="22"/>
      <c r="BN102" s="22"/>
      <c r="BO102" s="22"/>
      <c r="BP102" s="22"/>
      <c r="BQ102" s="22"/>
      <c r="BR102" s="22"/>
      <c r="BS102" s="22"/>
      <c r="BT102" s="21"/>
      <c r="BU102" s="21"/>
      <c r="BV102" s="21"/>
      <c r="BW102" s="21"/>
      <c r="BX102" s="21"/>
    </row>
    <row r="103" spans="1:76" ht="12" customHeight="1">
      <c r="A103" s="21"/>
      <c r="B103" s="188"/>
      <c r="C103" s="188"/>
      <c r="D103" s="188"/>
      <c r="E103" s="188"/>
      <c r="F103" s="188"/>
      <c r="G103" s="190"/>
      <c r="H103" s="27"/>
      <c r="I103" s="27"/>
      <c r="J103" s="27"/>
      <c r="K103" s="27"/>
      <c r="L103" s="27"/>
      <c r="M103" s="27"/>
      <c r="N103" s="168"/>
      <c r="O103" s="168"/>
      <c r="P103" s="168"/>
      <c r="Q103" s="168"/>
      <c r="R103" s="168"/>
      <c r="S103" s="168"/>
      <c r="T103" s="168"/>
      <c r="U103" s="168"/>
      <c r="V103" s="168"/>
      <c r="W103" s="168"/>
      <c r="X103" s="168"/>
      <c r="Y103" s="168"/>
      <c r="Z103" s="168"/>
      <c r="AA103" s="168"/>
      <c r="AB103" s="168"/>
      <c r="AC103" s="168"/>
      <c r="AD103" s="168"/>
      <c r="AE103" s="168"/>
      <c r="AF103" s="168"/>
      <c r="AG103" s="168"/>
      <c r="AH103" s="168"/>
      <c r="AI103" s="168"/>
      <c r="AJ103" s="168"/>
      <c r="AK103" s="168"/>
      <c r="AL103" s="168"/>
      <c r="AM103" s="168"/>
      <c r="AN103" s="168"/>
      <c r="AO103" s="168"/>
      <c r="AP103" s="168"/>
      <c r="AQ103" s="168"/>
      <c r="AR103" s="168"/>
      <c r="AS103" s="168"/>
      <c r="AT103" s="168"/>
      <c r="AU103" s="168"/>
      <c r="AV103" s="168"/>
      <c r="AW103" s="168"/>
      <c r="AX103" s="168"/>
      <c r="AY103" s="168"/>
      <c r="AZ103" s="168"/>
      <c r="BA103" s="168"/>
      <c r="BB103" s="168"/>
      <c r="BC103" s="168"/>
      <c r="BD103" s="168"/>
      <c r="BE103" s="168"/>
      <c r="BF103" s="168"/>
      <c r="BG103" s="168"/>
      <c r="BH103" s="169"/>
      <c r="BI103" s="22"/>
      <c r="BJ103" s="22"/>
      <c r="BK103" s="22"/>
      <c r="BL103" s="22"/>
      <c r="BM103" s="22"/>
      <c r="BN103" s="22"/>
      <c r="BO103" s="22"/>
      <c r="BP103" s="22"/>
      <c r="BQ103" s="22"/>
      <c r="BR103" s="22"/>
      <c r="BS103" s="22"/>
      <c r="BT103" s="21"/>
      <c r="BU103" s="21"/>
      <c r="BV103" s="21"/>
      <c r="BW103" s="21"/>
      <c r="BX103" s="21"/>
    </row>
    <row r="104" spans="1:76" ht="12" customHeight="1">
      <c r="A104" s="21"/>
      <c r="B104" s="188"/>
      <c r="C104" s="188"/>
      <c r="D104" s="188"/>
      <c r="E104" s="188"/>
      <c r="F104" s="188"/>
      <c r="G104" s="190"/>
      <c r="H104" s="149" t="s">
        <v>33</v>
      </c>
      <c r="I104" s="149"/>
      <c r="J104" s="149"/>
      <c r="K104" s="149"/>
      <c r="L104" s="149"/>
      <c r="M104" s="23"/>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c r="AL104" s="170"/>
      <c r="AM104" s="170"/>
      <c r="AN104" s="170"/>
      <c r="AO104" s="170"/>
      <c r="AP104" s="170"/>
      <c r="AQ104" s="170"/>
      <c r="AR104" s="170"/>
      <c r="AS104" s="170"/>
      <c r="AT104" s="170"/>
      <c r="AU104" s="170"/>
      <c r="AV104" s="170"/>
      <c r="AW104" s="170"/>
      <c r="AX104" s="170"/>
      <c r="AY104" s="170"/>
      <c r="AZ104" s="170"/>
      <c r="BA104" s="170"/>
      <c r="BB104" s="170"/>
      <c r="BC104" s="170"/>
      <c r="BD104" s="170"/>
      <c r="BE104" s="170"/>
      <c r="BF104" s="170"/>
      <c r="BG104" s="170"/>
      <c r="BH104" s="171"/>
      <c r="BI104" s="22"/>
      <c r="BJ104" s="22"/>
      <c r="BK104" s="22"/>
      <c r="BL104" s="22"/>
      <c r="BM104" s="22"/>
      <c r="BN104" s="22"/>
      <c r="BO104" s="22"/>
      <c r="BP104" s="22"/>
      <c r="BQ104" s="22"/>
      <c r="BR104" s="22"/>
      <c r="BS104" s="22"/>
      <c r="BT104" s="21"/>
      <c r="BU104" s="21"/>
      <c r="BV104" s="21"/>
      <c r="BW104" s="21"/>
      <c r="BX104" s="21"/>
    </row>
    <row r="105" spans="1:76" ht="12" customHeight="1">
      <c r="A105" s="21"/>
      <c r="B105" s="188"/>
      <c r="C105" s="188"/>
      <c r="D105" s="188"/>
      <c r="E105" s="188"/>
      <c r="F105" s="188"/>
      <c r="G105" s="190"/>
      <c r="H105" s="149"/>
      <c r="I105" s="149"/>
      <c r="J105" s="149"/>
      <c r="K105" s="149"/>
      <c r="L105" s="149"/>
      <c r="M105" s="23"/>
      <c r="N105" s="170"/>
      <c r="O105" s="170"/>
      <c r="P105" s="170"/>
      <c r="Q105" s="170"/>
      <c r="R105" s="170"/>
      <c r="S105" s="170"/>
      <c r="T105" s="170"/>
      <c r="U105" s="170"/>
      <c r="V105" s="170"/>
      <c r="W105" s="170"/>
      <c r="X105" s="170"/>
      <c r="Y105" s="170"/>
      <c r="Z105" s="170"/>
      <c r="AA105" s="170"/>
      <c r="AB105" s="170"/>
      <c r="AC105" s="170"/>
      <c r="AD105" s="170"/>
      <c r="AE105" s="170"/>
      <c r="AF105" s="170"/>
      <c r="AG105" s="170"/>
      <c r="AH105" s="170"/>
      <c r="AI105" s="170"/>
      <c r="AJ105" s="170"/>
      <c r="AK105" s="170"/>
      <c r="AL105" s="170"/>
      <c r="AM105" s="170"/>
      <c r="AN105" s="170"/>
      <c r="AO105" s="170"/>
      <c r="AP105" s="170"/>
      <c r="AQ105" s="170"/>
      <c r="AR105" s="170"/>
      <c r="AS105" s="170"/>
      <c r="AT105" s="170"/>
      <c r="AU105" s="170"/>
      <c r="AV105" s="170"/>
      <c r="AW105" s="170"/>
      <c r="AX105" s="170"/>
      <c r="AY105" s="170"/>
      <c r="AZ105" s="170"/>
      <c r="BA105" s="170"/>
      <c r="BB105" s="170"/>
      <c r="BC105" s="170"/>
      <c r="BD105" s="170"/>
      <c r="BE105" s="170"/>
      <c r="BF105" s="170"/>
      <c r="BG105" s="170"/>
      <c r="BH105" s="171"/>
      <c r="BI105" s="22"/>
      <c r="BJ105" s="22"/>
      <c r="BK105" s="22"/>
      <c r="BL105" s="22"/>
      <c r="BM105" s="22"/>
      <c r="BN105" s="22"/>
      <c r="BO105" s="22"/>
      <c r="BP105" s="22"/>
      <c r="BQ105" s="22"/>
      <c r="BR105" s="22"/>
      <c r="BS105" s="22"/>
      <c r="BT105" s="21"/>
      <c r="BU105" s="21"/>
      <c r="BV105" s="21"/>
      <c r="BW105" s="21"/>
      <c r="BX105" s="21"/>
    </row>
    <row r="106" spans="1:76" ht="12" customHeight="1">
      <c r="A106" s="21"/>
      <c r="B106" s="188"/>
      <c r="C106" s="188"/>
      <c r="D106" s="188"/>
      <c r="E106" s="188"/>
      <c r="F106" s="188"/>
      <c r="G106" s="190"/>
      <c r="H106" s="27"/>
      <c r="I106" s="27"/>
      <c r="J106" s="27"/>
      <c r="K106" s="27"/>
      <c r="L106" s="27"/>
      <c r="M106" s="23"/>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0"/>
      <c r="AJ106" s="170"/>
      <c r="AK106" s="170"/>
      <c r="AL106" s="170"/>
      <c r="AM106" s="170"/>
      <c r="AN106" s="170"/>
      <c r="AO106" s="170"/>
      <c r="AP106" s="170"/>
      <c r="AQ106" s="170"/>
      <c r="AR106" s="170"/>
      <c r="AS106" s="170"/>
      <c r="AT106" s="170"/>
      <c r="AU106" s="170"/>
      <c r="AV106" s="170"/>
      <c r="AW106" s="170"/>
      <c r="AX106" s="170"/>
      <c r="AY106" s="170"/>
      <c r="AZ106" s="170"/>
      <c r="BA106" s="170"/>
      <c r="BB106" s="170"/>
      <c r="BC106" s="170"/>
      <c r="BD106" s="170"/>
      <c r="BE106" s="170"/>
      <c r="BF106" s="170"/>
      <c r="BG106" s="170"/>
      <c r="BH106" s="171"/>
      <c r="BI106" s="22"/>
      <c r="BJ106" s="22"/>
      <c r="BK106" s="22"/>
      <c r="BL106" s="22"/>
      <c r="BM106" s="22"/>
      <c r="BN106" s="22"/>
      <c r="BO106" s="22"/>
      <c r="BP106" s="22"/>
      <c r="BQ106" s="22"/>
      <c r="BR106" s="22"/>
      <c r="BS106" s="22"/>
      <c r="BT106" s="21"/>
      <c r="BU106" s="21"/>
      <c r="BV106" s="21"/>
      <c r="BW106" s="21"/>
      <c r="BX106" s="21"/>
    </row>
    <row r="107" spans="1:76" ht="12" customHeight="1">
      <c r="A107" s="21"/>
      <c r="B107" s="188"/>
      <c r="C107" s="188"/>
      <c r="D107" s="188"/>
      <c r="E107" s="188"/>
      <c r="F107" s="188"/>
      <c r="G107" s="190"/>
      <c r="H107" s="172" t="s">
        <v>32</v>
      </c>
      <c r="I107" s="172"/>
      <c r="J107" s="172"/>
      <c r="K107" s="172"/>
      <c r="L107" s="172"/>
      <c r="M107" s="27"/>
      <c r="N107" s="168" t="s">
        <v>31</v>
      </c>
      <c r="O107" s="168"/>
      <c r="P107" s="168"/>
      <c r="Q107" s="168"/>
      <c r="R107" s="168"/>
      <c r="S107" s="168"/>
      <c r="T107" s="168"/>
      <c r="U107" s="168"/>
      <c r="V107" s="168"/>
      <c r="W107" s="168"/>
      <c r="X107" s="168"/>
      <c r="Y107" s="168"/>
      <c r="Z107" s="168"/>
      <c r="AA107" s="168"/>
      <c r="AB107" s="168"/>
      <c r="AC107" s="168"/>
      <c r="AD107" s="168"/>
      <c r="AE107" s="168"/>
      <c r="AF107" s="168"/>
      <c r="AG107" s="168"/>
      <c r="AH107" s="168"/>
      <c r="AI107" s="168"/>
      <c r="AJ107" s="168"/>
      <c r="AK107" s="168"/>
      <c r="AL107" s="168"/>
      <c r="AM107" s="168"/>
      <c r="AN107" s="168"/>
      <c r="AO107" s="168"/>
      <c r="AP107" s="168"/>
      <c r="AQ107" s="168"/>
      <c r="AR107" s="168"/>
      <c r="AS107" s="168"/>
      <c r="AT107" s="168"/>
      <c r="AU107" s="168"/>
      <c r="AV107" s="168"/>
      <c r="AW107" s="168"/>
      <c r="AX107" s="168"/>
      <c r="AY107" s="168"/>
      <c r="AZ107" s="168"/>
      <c r="BA107" s="168"/>
      <c r="BB107" s="168"/>
      <c r="BC107" s="168"/>
      <c r="BD107" s="168"/>
      <c r="BE107" s="168"/>
      <c r="BF107" s="168"/>
      <c r="BG107" s="168"/>
      <c r="BH107" s="169"/>
      <c r="BI107" s="22"/>
      <c r="BJ107" s="22"/>
      <c r="BK107" s="22"/>
      <c r="BL107" s="22"/>
      <c r="BM107" s="22"/>
      <c r="BN107" s="22"/>
      <c r="BO107" s="22"/>
      <c r="BP107" s="22"/>
      <c r="BQ107" s="22"/>
      <c r="BR107" s="22"/>
      <c r="BS107" s="22"/>
      <c r="BT107" s="21"/>
      <c r="BU107" s="21"/>
      <c r="BV107" s="21"/>
      <c r="BW107" s="21"/>
      <c r="BX107" s="21"/>
    </row>
    <row r="108" spans="1:76" ht="12" customHeight="1">
      <c r="A108" s="21"/>
      <c r="B108" s="188"/>
      <c r="C108" s="188"/>
      <c r="D108" s="188"/>
      <c r="E108" s="188"/>
      <c r="F108" s="188"/>
      <c r="G108" s="190"/>
      <c r="H108" s="172"/>
      <c r="I108" s="172"/>
      <c r="J108" s="172"/>
      <c r="K108" s="172"/>
      <c r="L108" s="172"/>
      <c r="M108" s="23"/>
      <c r="N108" s="168"/>
      <c r="O108" s="168"/>
      <c r="P108" s="168"/>
      <c r="Q108" s="168"/>
      <c r="R108" s="168"/>
      <c r="S108" s="168"/>
      <c r="T108" s="168"/>
      <c r="U108" s="168"/>
      <c r="V108" s="168"/>
      <c r="W108" s="168"/>
      <c r="X108" s="168"/>
      <c r="Y108" s="168"/>
      <c r="Z108" s="168"/>
      <c r="AA108" s="168"/>
      <c r="AB108" s="168"/>
      <c r="AC108" s="168"/>
      <c r="AD108" s="168"/>
      <c r="AE108" s="168"/>
      <c r="AF108" s="168"/>
      <c r="AG108" s="168"/>
      <c r="AH108" s="168"/>
      <c r="AI108" s="168"/>
      <c r="AJ108" s="168"/>
      <c r="AK108" s="168"/>
      <c r="AL108" s="168"/>
      <c r="AM108" s="168"/>
      <c r="AN108" s="168"/>
      <c r="AO108" s="168"/>
      <c r="AP108" s="168"/>
      <c r="AQ108" s="168"/>
      <c r="AR108" s="168"/>
      <c r="AS108" s="168"/>
      <c r="AT108" s="168"/>
      <c r="AU108" s="168"/>
      <c r="AV108" s="168"/>
      <c r="AW108" s="168"/>
      <c r="AX108" s="168"/>
      <c r="AY108" s="168"/>
      <c r="AZ108" s="168"/>
      <c r="BA108" s="168"/>
      <c r="BB108" s="168"/>
      <c r="BC108" s="168"/>
      <c r="BD108" s="168"/>
      <c r="BE108" s="168"/>
      <c r="BF108" s="168"/>
      <c r="BG108" s="168"/>
      <c r="BH108" s="169"/>
      <c r="BI108" s="22"/>
      <c r="BJ108" s="22"/>
      <c r="BK108" s="22"/>
      <c r="BL108" s="22"/>
      <c r="BM108" s="22"/>
      <c r="BN108" s="22"/>
      <c r="BO108" s="22"/>
      <c r="BP108" s="22"/>
      <c r="BQ108" s="22"/>
      <c r="BR108" s="22"/>
      <c r="BS108" s="22"/>
      <c r="BT108" s="21"/>
      <c r="BU108" s="21"/>
      <c r="BV108" s="21"/>
      <c r="BW108" s="21"/>
      <c r="BX108" s="21"/>
    </row>
    <row r="109" spans="1:76" ht="12" customHeight="1">
      <c r="A109" s="21"/>
      <c r="B109" s="188"/>
      <c r="C109" s="188"/>
      <c r="D109" s="188"/>
      <c r="E109" s="188"/>
      <c r="F109" s="188"/>
      <c r="G109" s="190"/>
      <c r="H109" s="172"/>
      <c r="I109" s="172"/>
      <c r="J109" s="172"/>
      <c r="K109" s="172"/>
      <c r="L109" s="172"/>
      <c r="M109" s="23"/>
      <c r="N109" s="168"/>
      <c r="O109" s="168"/>
      <c r="P109" s="168"/>
      <c r="Q109" s="168"/>
      <c r="R109" s="168"/>
      <c r="S109" s="168"/>
      <c r="T109" s="168"/>
      <c r="U109" s="168"/>
      <c r="V109" s="168"/>
      <c r="W109" s="168"/>
      <c r="X109" s="168"/>
      <c r="Y109" s="168"/>
      <c r="Z109" s="168"/>
      <c r="AA109" s="168"/>
      <c r="AB109" s="168"/>
      <c r="AC109" s="168"/>
      <c r="AD109" s="168"/>
      <c r="AE109" s="168"/>
      <c r="AF109" s="168"/>
      <c r="AG109" s="168"/>
      <c r="AH109" s="168"/>
      <c r="AI109" s="168"/>
      <c r="AJ109" s="168"/>
      <c r="AK109" s="168"/>
      <c r="AL109" s="168"/>
      <c r="AM109" s="168"/>
      <c r="AN109" s="168"/>
      <c r="AO109" s="168"/>
      <c r="AP109" s="168"/>
      <c r="AQ109" s="168"/>
      <c r="AR109" s="168"/>
      <c r="AS109" s="168"/>
      <c r="AT109" s="168"/>
      <c r="AU109" s="168"/>
      <c r="AV109" s="168"/>
      <c r="AW109" s="168"/>
      <c r="AX109" s="168"/>
      <c r="AY109" s="168"/>
      <c r="AZ109" s="168"/>
      <c r="BA109" s="168"/>
      <c r="BB109" s="168"/>
      <c r="BC109" s="168"/>
      <c r="BD109" s="168"/>
      <c r="BE109" s="168"/>
      <c r="BF109" s="168"/>
      <c r="BG109" s="168"/>
      <c r="BH109" s="169"/>
      <c r="BI109" s="22"/>
      <c r="BJ109" s="22"/>
      <c r="BK109" s="22"/>
      <c r="BL109" s="22"/>
      <c r="BM109" s="22"/>
      <c r="BN109" s="22"/>
      <c r="BO109" s="22"/>
      <c r="BP109" s="22"/>
      <c r="BQ109" s="22"/>
      <c r="BR109" s="22"/>
      <c r="BS109" s="22"/>
      <c r="BT109" s="21"/>
      <c r="BU109" s="21"/>
      <c r="BV109" s="21"/>
      <c r="BW109" s="21"/>
      <c r="BX109" s="21"/>
    </row>
    <row r="110" spans="1:76" ht="12" customHeight="1">
      <c r="A110" s="21"/>
      <c r="B110" s="188"/>
      <c r="C110" s="188"/>
      <c r="D110" s="188"/>
      <c r="E110" s="188"/>
      <c r="F110" s="188"/>
      <c r="G110" s="190"/>
      <c r="H110" s="23"/>
      <c r="I110" s="23"/>
      <c r="J110" s="23"/>
      <c r="K110" s="23"/>
      <c r="L110" s="23"/>
      <c r="M110" s="2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73"/>
      <c r="BD110" s="73"/>
      <c r="BE110" s="73"/>
      <c r="BF110" s="73"/>
      <c r="BG110" s="73"/>
      <c r="BH110" s="74"/>
      <c r="BI110" s="22"/>
      <c r="BJ110" s="22"/>
      <c r="BK110" s="22"/>
      <c r="BL110" s="22"/>
      <c r="BM110" s="22"/>
      <c r="BN110" s="22"/>
      <c r="BO110" s="22"/>
      <c r="BP110" s="22"/>
      <c r="BQ110" s="22"/>
      <c r="BR110" s="22"/>
      <c r="BS110" s="22"/>
      <c r="BT110" s="21"/>
      <c r="BU110" s="21"/>
      <c r="BV110" s="21"/>
      <c r="BW110" s="21"/>
      <c r="BX110" s="21"/>
    </row>
    <row r="111" spans="1:76" ht="12" customHeight="1">
      <c r="A111" s="21"/>
      <c r="B111" s="188"/>
      <c r="C111" s="188"/>
      <c r="D111" s="188"/>
      <c r="E111" s="188"/>
      <c r="F111" s="188"/>
      <c r="G111" s="190"/>
      <c r="H111" s="149" t="s">
        <v>30</v>
      </c>
      <c r="I111" s="149"/>
      <c r="J111" s="149"/>
      <c r="K111" s="149"/>
      <c r="L111" s="149"/>
      <c r="M111" s="23"/>
      <c r="N111" s="151" t="s">
        <v>131</v>
      </c>
      <c r="O111" s="151"/>
      <c r="P111" s="151"/>
      <c r="Q111" s="151"/>
      <c r="R111" s="151"/>
      <c r="S111" s="151"/>
      <c r="T111" s="151"/>
      <c r="U111" s="151"/>
      <c r="V111" s="151"/>
      <c r="W111" s="151"/>
      <c r="X111" s="151"/>
      <c r="Y111" s="151"/>
      <c r="Z111" s="151"/>
      <c r="AA111" s="151"/>
      <c r="AB111" s="151"/>
      <c r="AC111" s="151"/>
      <c r="AD111" s="151"/>
      <c r="AE111" s="151"/>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2"/>
      <c r="BI111" s="22"/>
      <c r="BJ111" s="22"/>
      <c r="BK111" s="22"/>
      <c r="BL111" s="22"/>
      <c r="BM111" s="22"/>
      <c r="BN111" s="22"/>
      <c r="BO111" s="22"/>
      <c r="BP111" s="22"/>
      <c r="BQ111" s="22"/>
      <c r="BR111" s="22"/>
      <c r="BS111" s="22"/>
      <c r="BT111" s="21"/>
      <c r="BU111" s="21"/>
      <c r="BV111" s="21"/>
      <c r="BW111" s="21"/>
      <c r="BX111" s="21"/>
    </row>
    <row r="112" spans="1:76" ht="12" customHeight="1" thickBot="1">
      <c r="A112" s="21"/>
      <c r="B112" s="188"/>
      <c r="C112" s="188"/>
      <c r="D112" s="188"/>
      <c r="E112" s="188"/>
      <c r="F112" s="188"/>
      <c r="G112" s="191"/>
      <c r="H112" s="150"/>
      <c r="I112" s="150"/>
      <c r="J112" s="150"/>
      <c r="K112" s="150"/>
      <c r="L112" s="150"/>
      <c r="M112" s="25"/>
      <c r="N112" s="153"/>
      <c r="O112" s="153"/>
      <c r="P112" s="153"/>
      <c r="Q112" s="153"/>
      <c r="R112" s="153"/>
      <c r="S112" s="153"/>
      <c r="T112" s="153"/>
      <c r="U112" s="153"/>
      <c r="V112" s="153"/>
      <c r="W112" s="153"/>
      <c r="X112" s="153"/>
      <c r="Y112" s="153"/>
      <c r="Z112" s="153"/>
      <c r="AA112" s="153"/>
      <c r="AB112" s="153"/>
      <c r="AC112" s="153"/>
      <c r="AD112" s="153"/>
      <c r="AE112" s="153"/>
      <c r="AF112" s="153"/>
      <c r="AG112" s="153"/>
      <c r="AH112" s="153"/>
      <c r="AI112" s="153"/>
      <c r="AJ112" s="153"/>
      <c r="AK112" s="153"/>
      <c r="AL112" s="153"/>
      <c r="AM112" s="153"/>
      <c r="AN112" s="153"/>
      <c r="AO112" s="153"/>
      <c r="AP112" s="153"/>
      <c r="AQ112" s="153"/>
      <c r="AR112" s="153"/>
      <c r="AS112" s="153"/>
      <c r="AT112" s="153"/>
      <c r="AU112" s="153"/>
      <c r="AV112" s="153"/>
      <c r="AW112" s="153"/>
      <c r="AX112" s="153"/>
      <c r="AY112" s="153"/>
      <c r="AZ112" s="153"/>
      <c r="BA112" s="153"/>
      <c r="BB112" s="153"/>
      <c r="BC112" s="153"/>
      <c r="BD112" s="153"/>
      <c r="BE112" s="153"/>
      <c r="BF112" s="153"/>
      <c r="BG112" s="153"/>
      <c r="BH112" s="154"/>
      <c r="BI112" s="22"/>
      <c r="BJ112" s="22"/>
      <c r="BK112" s="22"/>
      <c r="BL112" s="22"/>
      <c r="BM112" s="22"/>
      <c r="BN112" s="22"/>
      <c r="BO112" s="22"/>
      <c r="BP112" s="22"/>
      <c r="BQ112" s="22"/>
      <c r="BR112" s="22"/>
      <c r="BS112" s="22"/>
      <c r="BT112" s="21"/>
      <c r="BU112" s="21"/>
      <c r="BV112" s="21"/>
      <c r="BW112" s="21"/>
      <c r="BX112" s="21"/>
    </row>
    <row r="113" spans="1:76" ht="18" customHeight="1">
      <c r="A113" s="21"/>
      <c r="B113" s="188"/>
      <c r="C113" s="188"/>
      <c r="D113" s="188"/>
      <c r="E113" s="188"/>
      <c r="F113" s="188"/>
      <c r="G113" s="24"/>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c r="AU113" s="23"/>
      <c r="AV113" s="23"/>
      <c r="AW113" s="23"/>
      <c r="AX113" s="23"/>
      <c r="AY113" s="23"/>
      <c r="AZ113" s="23"/>
      <c r="BA113" s="23"/>
      <c r="BB113" s="23"/>
      <c r="BC113" s="23"/>
      <c r="BD113" s="23"/>
      <c r="BE113" s="23"/>
      <c r="BF113" s="23"/>
      <c r="BG113" s="23"/>
      <c r="BH113" s="23"/>
      <c r="BI113" s="22"/>
      <c r="BJ113" s="22"/>
      <c r="BK113" s="22"/>
      <c r="BL113" s="22"/>
      <c r="BM113" s="22"/>
      <c r="BN113" s="22"/>
      <c r="BO113" s="22"/>
      <c r="BP113" s="22"/>
      <c r="BQ113" s="22"/>
      <c r="BR113" s="22"/>
      <c r="BS113" s="22"/>
      <c r="BT113" s="21"/>
      <c r="BU113" s="21"/>
      <c r="BV113" s="21"/>
      <c r="BW113" s="21"/>
      <c r="BX113" s="21"/>
    </row>
    <row r="114" spans="1:76" ht="16.5" customHeight="1">
      <c r="A114" s="21"/>
      <c r="B114" s="21"/>
      <c r="C114" s="21"/>
      <c r="D114" s="155" t="s">
        <v>29</v>
      </c>
      <c r="E114" s="156"/>
      <c r="F114" s="156"/>
      <c r="G114" s="156"/>
      <c r="H114" s="156"/>
      <c r="I114" s="156"/>
      <c r="J114" s="156"/>
      <c r="K114" s="156"/>
      <c r="L114" s="156"/>
      <c r="M114" s="156"/>
      <c r="N114" s="156"/>
      <c r="O114" s="156"/>
      <c r="P114" s="156"/>
      <c r="Q114" s="156"/>
      <c r="R114" s="156"/>
      <c r="S114" s="157" t="s">
        <v>28</v>
      </c>
      <c r="T114" s="158"/>
      <c r="U114" s="158"/>
      <c r="V114" s="158"/>
      <c r="W114" s="158"/>
      <c r="X114" s="159" t="str">
        <f>基本ｼｰﾄ!F11</f>
        <v>霧島市立溝辺中学校</v>
      </c>
      <c r="Y114" s="160"/>
      <c r="Z114" s="160"/>
      <c r="AA114" s="160"/>
      <c r="AB114" s="160"/>
      <c r="AC114" s="160"/>
      <c r="AD114" s="160"/>
      <c r="AE114" s="160"/>
      <c r="AF114" s="160"/>
      <c r="AG114" s="160"/>
      <c r="AH114" s="160"/>
      <c r="AI114" s="160"/>
      <c r="AJ114" s="160"/>
      <c r="AK114" s="160"/>
      <c r="AL114" s="160"/>
      <c r="AM114" s="160"/>
      <c r="AN114" s="160"/>
      <c r="AO114" s="160"/>
      <c r="AP114" s="160"/>
      <c r="AQ114" s="16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row>
    <row r="115" spans="1:76" ht="15.75" customHeight="1">
      <c r="A115" s="21"/>
      <c r="B115" s="21"/>
      <c r="C115" s="21"/>
      <c r="D115" s="162">
        <f>Q5</f>
        <v>123456</v>
      </c>
      <c r="E115" s="163"/>
      <c r="F115" s="163"/>
      <c r="G115" s="163"/>
      <c r="H115" s="163"/>
      <c r="I115" s="163"/>
      <c r="J115" s="163"/>
      <c r="K115" s="163"/>
      <c r="L115" s="163"/>
      <c r="M115" s="163"/>
      <c r="N115" s="163"/>
      <c r="O115" s="163"/>
      <c r="P115" s="163"/>
      <c r="Q115" s="163"/>
      <c r="R115" s="163"/>
      <c r="S115" s="164" t="s">
        <v>27</v>
      </c>
      <c r="T115" s="165"/>
      <c r="U115" s="165"/>
      <c r="V115" s="165"/>
      <c r="W115" s="165"/>
      <c r="X115" s="166" t="str">
        <f>"（　"&amp;基本ｼｰﾄ!F25&amp;"　）"</f>
        <v>（　0995-59-2006　）</v>
      </c>
      <c r="Y115" s="166"/>
      <c r="Z115" s="166"/>
      <c r="AA115" s="166"/>
      <c r="AB115" s="166"/>
      <c r="AC115" s="166"/>
      <c r="AD115" s="166"/>
      <c r="AE115" s="166"/>
      <c r="AF115" s="166"/>
      <c r="AG115" s="166"/>
      <c r="AH115" s="166"/>
      <c r="AI115" s="166"/>
      <c r="AJ115" s="166"/>
      <c r="AK115" s="166"/>
      <c r="AL115" s="166"/>
      <c r="AM115" s="166"/>
      <c r="AN115" s="166"/>
      <c r="AO115" s="166"/>
      <c r="AP115" s="166"/>
      <c r="AQ115" s="167"/>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row>
    <row r="116" spans="1:76" ht="15.75" customHeight="1">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row>
    <row r="117" spans="1:76" ht="15.75" customHeight="1">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row>
    <row r="118" spans="1:76" ht="15.7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row>
    <row r="119" spans="1:76" ht="19.5" customHeight="1">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row>
    <row r="120" spans="1:76" ht="19.5" customHeight="1"/>
    <row r="121" spans="1:76" ht="19.5" customHeight="1"/>
    <row r="122" spans="1:76" ht="19.5" customHeight="1"/>
    <row r="123" spans="1:76" ht="17.100000000000001" customHeight="1"/>
    <row r="124" spans="1:76" ht="17.100000000000001" customHeight="1"/>
    <row r="125" spans="1:76" ht="17.100000000000001" customHeight="1"/>
    <row r="126" spans="1:76" ht="17.100000000000001" customHeight="1"/>
    <row r="127" spans="1:76" ht="17.100000000000001" customHeight="1"/>
    <row r="128" spans="1:76" ht="17.100000000000001" customHeight="1"/>
    <row r="129" ht="17.100000000000001" customHeight="1"/>
    <row r="130" ht="17.100000000000001" customHeight="1"/>
    <row r="131" ht="17.100000000000001" customHeight="1"/>
    <row r="132" ht="17.100000000000001" customHeight="1"/>
    <row r="133" ht="17.100000000000001" customHeight="1"/>
    <row r="134" ht="17.100000000000001" customHeight="1"/>
    <row r="135" ht="17.100000000000001" customHeight="1"/>
    <row r="136" ht="17.100000000000001" customHeight="1"/>
    <row r="137" ht="17.100000000000001" customHeight="1"/>
    <row r="138" ht="17.100000000000001" customHeight="1"/>
    <row r="139" ht="17.100000000000001" customHeight="1"/>
    <row r="140" ht="17.100000000000001" customHeight="1"/>
    <row r="141" ht="17.100000000000001" customHeight="1"/>
    <row r="142" ht="17.100000000000001" customHeight="1"/>
    <row r="143" ht="17.100000000000001" customHeight="1"/>
    <row r="144" ht="17.100000000000001" customHeight="1"/>
    <row r="145" ht="17.100000000000001" customHeight="1"/>
    <row r="146" ht="17.100000000000001" customHeight="1"/>
    <row r="147" ht="17.100000000000001" customHeight="1"/>
    <row r="148" ht="17.100000000000001" customHeight="1"/>
    <row r="149" ht="17.100000000000001" customHeight="1"/>
    <row r="150" ht="17.100000000000001" customHeight="1"/>
    <row r="151" ht="17.100000000000001" customHeight="1"/>
    <row r="152" ht="17.100000000000001" customHeight="1"/>
    <row r="153" ht="17.100000000000001" customHeight="1"/>
    <row r="154" ht="17.100000000000001" customHeight="1"/>
    <row r="155" ht="17.100000000000001" customHeight="1"/>
    <row r="156" ht="17.100000000000001" customHeight="1"/>
    <row r="157" ht="17.100000000000001" customHeight="1"/>
    <row r="158" ht="17.100000000000001" customHeight="1"/>
    <row r="159" ht="17.100000000000001" customHeight="1"/>
    <row r="160" ht="17.100000000000001" customHeight="1"/>
    <row r="161" ht="17.100000000000001" customHeight="1"/>
    <row r="162" ht="17.100000000000001" customHeight="1"/>
    <row r="163" ht="17.100000000000001" customHeight="1"/>
    <row r="164" ht="17.100000000000001" customHeight="1"/>
    <row r="165" ht="17.100000000000001" customHeight="1"/>
    <row r="166" ht="17.100000000000001" customHeight="1"/>
    <row r="167" ht="17.100000000000001" customHeight="1"/>
    <row r="168" ht="17.100000000000001" customHeight="1"/>
    <row r="169" ht="17.100000000000001" customHeight="1"/>
    <row r="170" ht="17.100000000000001" customHeight="1"/>
    <row r="171" ht="17.100000000000001" customHeight="1"/>
    <row r="172" ht="17.100000000000001" customHeight="1"/>
    <row r="173" ht="17.100000000000001" customHeight="1"/>
    <row r="174" ht="17.100000000000001" customHeight="1"/>
    <row r="175" ht="17.100000000000001" customHeight="1"/>
    <row r="176" ht="17.100000000000001" customHeight="1"/>
    <row r="177" ht="17.100000000000001" customHeight="1"/>
    <row r="178" ht="17.100000000000001" customHeight="1"/>
    <row r="179" ht="17.100000000000001" customHeight="1"/>
    <row r="180" ht="17.100000000000001" customHeight="1"/>
    <row r="181" ht="17.100000000000001" customHeight="1"/>
    <row r="182" ht="17.100000000000001" customHeight="1"/>
    <row r="183" ht="17.100000000000001" customHeight="1"/>
    <row r="184" ht="17.100000000000001" customHeight="1"/>
    <row r="185" ht="17.100000000000001" customHeight="1"/>
    <row r="186" ht="17.100000000000001" customHeight="1"/>
    <row r="187" ht="17.100000000000001" customHeight="1"/>
    <row r="188" ht="17.100000000000001" customHeight="1"/>
    <row r="189" ht="17.100000000000001" customHeight="1"/>
    <row r="190" ht="17.100000000000001" customHeight="1"/>
    <row r="191" ht="17.100000000000001" customHeight="1"/>
    <row r="192" ht="17.100000000000001" customHeight="1"/>
    <row r="193" ht="17.100000000000001" customHeight="1"/>
    <row r="194" ht="17.100000000000001" customHeight="1"/>
    <row r="195" ht="17.100000000000001" customHeight="1"/>
    <row r="196" ht="17.100000000000001" customHeight="1"/>
    <row r="197" ht="17.100000000000001" customHeight="1"/>
    <row r="198" ht="17.100000000000001" customHeight="1"/>
    <row r="199" ht="17.100000000000001" customHeight="1"/>
    <row r="200" ht="17.100000000000001" customHeight="1"/>
    <row r="201" ht="17.100000000000001" customHeight="1"/>
    <row r="202" ht="17.100000000000001" customHeight="1"/>
    <row r="203" ht="17.100000000000001" customHeight="1"/>
    <row r="204" ht="17.100000000000001" customHeight="1"/>
    <row r="205" ht="17.100000000000001" customHeight="1"/>
    <row r="206" ht="17.100000000000001" customHeight="1"/>
    <row r="207" ht="17.100000000000001" customHeight="1"/>
    <row r="208" ht="17.100000000000001" customHeight="1"/>
    <row r="209" ht="17.100000000000001" customHeight="1"/>
    <row r="210" ht="17.100000000000001" customHeight="1"/>
    <row r="211" ht="17.100000000000001" customHeight="1"/>
    <row r="212" ht="17.100000000000001" customHeight="1"/>
    <row r="213" ht="17.100000000000001" customHeight="1"/>
    <row r="214" ht="17.100000000000001" customHeight="1"/>
    <row r="215" ht="17.100000000000001" customHeight="1"/>
    <row r="216" ht="17.100000000000001" customHeight="1"/>
    <row r="217" ht="17.100000000000001" customHeight="1"/>
    <row r="218" ht="17.100000000000001" customHeight="1"/>
    <row r="219" ht="17.100000000000001" customHeight="1"/>
    <row r="220" ht="17.100000000000001" customHeight="1"/>
    <row r="221" ht="17.100000000000001" customHeight="1"/>
    <row r="222" ht="17.100000000000001" customHeight="1"/>
    <row r="223" ht="17.100000000000001" customHeight="1"/>
    <row r="224" ht="17.100000000000001" customHeight="1"/>
    <row r="225" ht="17.100000000000001" customHeight="1"/>
    <row r="226" ht="17.100000000000001" customHeight="1"/>
    <row r="227" ht="17.100000000000001" customHeight="1"/>
    <row r="228" ht="17.100000000000001" customHeight="1"/>
    <row r="229" ht="17.100000000000001" customHeight="1"/>
    <row r="230" ht="17.100000000000001" customHeight="1"/>
    <row r="231" ht="17.100000000000001" customHeight="1"/>
    <row r="232" ht="17.100000000000001" customHeight="1"/>
    <row r="233" ht="17.100000000000001" customHeight="1"/>
    <row r="234" ht="17.100000000000001" customHeight="1"/>
    <row r="235" ht="17.100000000000001" customHeight="1"/>
    <row r="236" ht="17.100000000000001" customHeight="1"/>
    <row r="237" ht="17.100000000000001" customHeight="1"/>
    <row r="238" ht="17.100000000000001" customHeight="1"/>
    <row r="239" ht="17.100000000000001" customHeight="1"/>
    <row r="240" ht="17.100000000000001" customHeight="1"/>
    <row r="241" ht="17.100000000000001" customHeight="1"/>
    <row r="242" ht="17.100000000000001" customHeight="1"/>
    <row r="243" ht="17.100000000000001" customHeight="1"/>
    <row r="244" ht="17.100000000000001" customHeight="1"/>
    <row r="245" ht="17.100000000000001" customHeight="1"/>
    <row r="246" ht="17.100000000000001" customHeight="1"/>
    <row r="247" ht="17.100000000000001" customHeight="1"/>
    <row r="248" ht="17.100000000000001" customHeight="1"/>
    <row r="249" ht="21" customHeight="1"/>
    <row r="250" ht="21" customHeight="1"/>
    <row r="251" ht="21" customHeight="1"/>
    <row r="252" ht="21" customHeight="1"/>
    <row r="253" ht="21" customHeight="1"/>
    <row r="254" ht="21" customHeight="1"/>
    <row r="255" ht="21" customHeight="1"/>
    <row r="256" ht="21" customHeight="1"/>
    <row r="257" ht="21" customHeight="1"/>
    <row r="258" ht="21" customHeight="1"/>
    <row r="259" ht="21" customHeight="1"/>
    <row r="260" ht="21" customHeight="1"/>
    <row r="261" ht="21" customHeight="1"/>
    <row r="262" ht="21" customHeight="1"/>
    <row r="263" ht="21" customHeight="1"/>
    <row r="264" ht="21" customHeight="1"/>
    <row r="265" ht="21" customHeight="1"/>
    <row r="266" ht="21" customHeight="1"/>
    <row r="267" ht="21" customHeight="1"/>
    <row r="268" ht="21" customHeight="1"/>
    <row r="269" ht="21" customHeight="1"/>
    <row r="270" ht="21" customHeight="1"/>
    <row r="271" ht="21" customHeight="1"/>
    <row r="272" ht="21" customHeight="1"/>
    <row r="273" ht="21" customHeight="1"/>
    <row r="274" ht="21" customHeight="1"/>
    <row r="275" ht="21" customHeight="1"/>
    <row r="276" ht="21" customHeight="1"/>
    <row r="277" ht="21" customHeight="1"/>
    <row r="278" ht="21" customHeight="1"/>
    <row r="279" ht="21" customHeight="1"/>
    <row r="280" ht="21" customHeight="1"/>
    <row r="281" ht="21" customHeight="1"/>
    <row r="282" ht="21" customHeight="1"/>
    <row r="283" ht="21" customHeight="1"/>
    <row r="284" ht="21" customHeight="1"/>
    <row r="285" ht="21" customHeight="1"/>
    <row r="286" ht="21" customHeight="1"/>
    <row r="287" ht="21" customHeight="1"/>
    <row r="288" ht="21" customHeight="1"/>
    <row r="289" ht="21" customHeight="1"/>
    <row r="290" ht="21" customHeight="1"/>
    <row r="291" ht="21" customHeight="1"/>
    <row r="292" ht="21" customHeight="1"/>
    <row r="293" ht="21" customHeight="1"/>
    <row r="294" ht="21" customHeight="1"/>
    <row r="295" ht="21" customHeight="1"/>
    <row r="296" ht="21" customHeight="1"/>
    <row r="297" ht="21" customHeight="1"/>
    <row r="298" ht="21" customHeight="1"/>
    <row r="299" ht="21" customHeight="1"/>
    <row r="300" ht="21" customHeight="1"/>
    <row r="301" ht="21" customHeight="1"/>
    <row r="302" ht="21" customHeight="1"/>
  </sheetData>
  <sheetProtection selectLockedCells="1" selectUnlockedCells="1"/>
  <mergeCells count="248">
    <mergeCell ref="B19:J19"/>
    <mergeCell ref="R19:Z20"/>
    <mergeCell ref="AB19:AV20"/>
    <mergeCell ref="BD19:BU22"/>
    <mergeCell ref="B20:C20"/>
    <mergeCell ref="D20:E20"/>
    <mergeCell ref="F20:H20"/>
    <mergeCell ref="I20:J20"/>
    <mergeCell ref="B22:X22"/>
    <mergeCell ref="B24:F42"/>
    <mergeCell ref="G24:G42"/>
    <mergeCell ref="M24:AN24"/>
    <mergeCell ref="BG24:BS26"/>
    <mergeCell ref="H26:L29"/>
    <mergeCell ref="N26:P26"/>
    <mergeCell ref="R26:W26"/>
    <mergeCell ref="M27:AN28"/>
    <mergeCell ref="BG27:BS37"/>
    <mergeCell ref="M29:AN30"/>
    <mergeCell ref="H39:L39"/>
    <mergeCell ref="M39:AN39"/>
    <mergeCell ref="AQ39:BS39"/>
    <mergeCell ref="AQ40:BS42"/>
    <mergeCell ref="H41:P42"/>
    <mergeCell ref="Q41:AN42"/>
    <mergeCell ref="H32:L33"/>
    <mergeCell ref="M32:AN33"/>
    <mergeCell ref="M34:AN35"/>
    <mergeCell ref="H36:L37"/>
    <mergeCell ref="M36:AN37"/>
    <mergeCell ref="AQ37:BB38"/>
    <mergeCell ref="BJ45:BK45"/>
    <mergeCell ref="BL45:BM45"/>
    <mergeCell ref="BN45:BS48"/>
    <mergeCell ref="H46:L52"/>
    <mergeCell ref="AZ46:BA48"/>
    <mergeCell ref="BB46:BC48"/>
    <mergeCell ref="BD46:BE48"/>
    <mergeCell ref="BF46:BG48"/>
    <mergeCell ref="BH46:BI48"/>
    <mergeCell ref="BJ46:BK48"/>
    <mergeCell ref="AV45:AY46"/>
    <mergeCell ref="AZ45:BA45"/>
    <mergeCell ref="BB45:BC45"/>
    <mergeCell ref="BD45:BE45"/>
    <mergeCell ref="BF45:BG45"/>
    <mergeCell ref="BH45:BI45"/>
    <mergeCell ref="H45:L45"/>
    <mergeCell ref="M45:Z46"/>
    <mergeCell ref="AA45:AN46"/>
    <mergeCell ref="AP45:AU48"/>
    <mergeCell ref="BL46:BM48"/>
    <mergeCell ref="M47:Z52"/>
    <mergeCell ref="AA47:AN52"/>
    <mergeCell ref="AV47:AY48"/>
    <mergeCell ref="B49:D59"/>
    <mergeCell ref="E49:F59"/>
    <mergeCell ref="AO49:AS49"/>
    <mergeCell ref="AV49:AW52"/>
    <mergeCell ref="AX49:AY52"/>
    <mergeCell ref="AZ49:BA52"/>
    <mergeCell ref="B45:F48"/>
    <mergeCell ref="G45:G59"/>
    <mergeCell ref="M57:W59"/>
    <mergeCell ref="AB57:BS59"/>
    <mergeCell ref="BN49:BO52"/>
    <mergeCell ref="BP49:BQ52"/>
    <mergeCell ref="BR49:BS52"/>
    <mergeCell ref="AO50:AU52"/>
    <mergeCell ref="H53:L53"/>
    <mergeCell ref="M53:AD54"/>
    <mergeCell ref="AE53:BS54"/>
    <mergeCell ref="H54:L59"/>
    <mergeCell ref="N56:P56"/>
    <mergeCell ref="R56:V56"/>
    <mergeCell ref="BB49:BC52"/>
    <mergeCell ref="BD49:BE52"/>
    <mergeCell ref="BF49:BG52"/>
    <mergeCell ref="BH49:BI52"/>
    <mergeCell ref="BJ49:BK52"/>
    <mergeCell ref="BL49:BM52"/>
    <mergeCell ref="BN63:BS66"/>
    <mergeCell ref="H64:L73"/>
    <mergeCell ref="M64:AN65"/>
    <mergeCell ref="AO64:AU66"/>
    <mergeCell ref="AZ64:BA66"/>
    <mergeCell ref="BB64:BC66"/>
    <mergeCell ref="B60:BS62"/>
    <mergeCell ref="B63:F73"/>
    <mergeCell ref="G63:G89"/>
    <mergeCell ref="H63:L63"/>
    <mergeCell ref="M63:AN63"/>
    <mergeCell ref="AO63:AU63"/>
    <mergeCell ref="AV63:AY64"/>
    <mergeCell ref="AZ63:BA63"/>
    <mergeCell ref="BB63:BC63"/>
    <mergeCell ref="BD63:BE63"/>
    <mergeCell ref="S68:AG68"/>
    <mergeCell ref="BD64:BE66"/>
    <mergeCell ref="BF64:BG66"/>
    <mergeCell ref="BH64:BI66"/>
    <mergeCell ref="BJ64:BK66"/>
    <mergeCell ref="BL64:BM66"/>
    <mergeCell ref="AV65:AY66"/>
    <mergeCell ref="BF63:BG63"/>
    <mergeCell ref="BH63:BI63"/>
    <mergeCell ref="BJ63:BK63"/>
    <mergeCell ref="BL63:BM63"/>
    <mergeCell ref="BP67:BQ70"/>
    <mergeCell ref="BR67:BS70"/>
    <mergeCell ref="M68:Q68"/>
    <mergeCell ref="AO68:AU70"/>
    <mergeCell ref="M69:Q69"/>
    <mergeCell ref="N70:AN71"/>
    <mergeCell ref="AO71:AU71"/>
    <mergeCell ref="AV71:AZ73"/>
    <mergeCell ref="BA71:BD71"/>
    <mergeCell ref="BE71:BS71"/>
    <mergeCell ref="BD67:BE70"/>
    <mergeCell ref="BF67:BG70"/>
    <mergeCell ref="BH67:BI70"/>
    <mergeCell ref="BJ67:BK70"/>
    <mergeCell ref="BL67:BM70"/>
    <mergeCell ref="BN67:BO70"/>
    <mergeCell ref="M67:Y67"/>
    <mergeCell ref="AO67:AU67"/>
    <mergeCell ref="AV67:AW70"/>
    <mergeCell ref="AX67:AY70"/>
    <mergeCell ref="AZ67:BA70"/>
    <mergeCell ref="BB67:BC70"/>
    <mergeCell ref="BA74:BD74"/>
    <mergeCell ref="BE74:BS75"/>
    <mergeCell ref="H75:L78"/>
    <mergeCell ref="R75:AZ77"/>
    <mergeCell ref="BA75:BD78"/>
    <mergeCell ref="BE76:BS78"/>
    <mergeCell ref="R78:AZ78"/>
    <mergeCell ref="M72:AL73"/>
    <mergeCell ref="AM72:AN73"/>
    <mergeCell ref="AO72:AU73"/>
    <mergeCell ref="BA72:BD73"/>
    <mergeCell ref="BE72:BS73"/>
    <mergeCell ref="H74:L74"/>
    <mergeCell ref="M74:Q78"/>
    <mergeCell ref="S74:U74"/>
    <mergeCell ref="W74:AA74"/>
    <mergeCell ref="AB79:AC79"/>
    <mergeCell ref="AD79:AE79"/>
    <mergeCell ref="AF79:AG79"/>
    <mergeCell ref="AH79:AK79"/>
    <mergeCell ref="AL79:BD82"/>
    <mergeCell ref="BE79:BH82"/>
    <mergeCell ref="AB80:AC82"/>
    <mergeCell ref="AD80:AE82"/>
    <mergeCell ref="AF80:AG82"/>
    <mergeCell ref="AH80:AK82"/>
    <mergeCell ref="M83:Q83"/>
    <mergeCell ref="R83:BD85"/>
    <mergeCell ref="BE83:BH85"/>
    <mergeCell ref="M84:Q85"/>
    <mergeCell ref="H86:L89"/>
    <mergeCell ref="M86:Q86"/>
    <mergeCell ref="R86:U89"/>
    <mergeCell ref="V86:W86"/>
    <mergeCell ref="X86:Y86"/>
    <mergeCell ref="Z86:AA86"/>
    <mergeCell ref="H79:L85"/>
    <mergeCell ref="M79:Q79"/>
    <mergeCell ref="R79:U82"/>
    <mergeCell ref="V79:W79"/>
    <mergeCell ref="X79:Y79"/>
    <mergeCell ref="Z79:AA79"/>
    <mergeCell ref="M80:Q82"/>
    <mergeCell ref="V80:W82"/>
    <mergeCell ref="X80:Y82"/>
    <mergeCell ref="Z80:AA82"/>
    <mergeCell ref="AH87:AK89"/>
    <mergeCell ref="B90:BS92"/>
    <mergeCell ref="B93:F113"/>
    <mergeCell ref="G93:G112"/>
    <mergeCell ref="H93:Q94"/>
    <mergeCell ref="R93:BH94"/>
    <mergeCell ref="H95:BH95"/>
    <mergeCell ref="H97:BH97"/>
    <mergeCell ref="AB86:AC86"/>
    <mergeCell ref="AD86:AE86"/>
    <mergeCell ref="AF86:AG86"/>
    <mergeCell ref="AH86:AK86"/>
    <mergeCell ref="AL86:BD89"/>
    <mergeCell ref="M87:Q89"/>
    <mergeCell ref="V87:W89"/>
    <mergeCell ref="X87:Y89"/>
    <mergeCell ref="Z87:AA89"/>
    <mergeCell ref="AB87:AC89"/>
    <mergeCell ref="B74:F89"/>
    <mergeCell ref="D114:R114"/>
    <mergeCell ref="S114:W114"/>
    <mergeCell ref="X114:AQ114"/>
    <mergeCell ref="D115:R115"/>
    <mergeCell ref="S115:W115"/>
    <mergeCell ref="X115:AQ115"/>
    <mergeCell ref="N101:BH103"/>
    <mergeCell ref="H104:L104"/>
    <mergeCell ref="N104:BH106"/>
    <mergeCell ref="H105:L105"/>
    <mergeCell ref="H107:L109"/>
    <mergeCell ref="N107:BH109"/>
    <mergeCell ref="N4:O4"/>
    <mergeCell ref="Q4:W4"/>
    <mergeCell ref="X4:AD4"/>
    <mergeCell ref="AF4:AN4"/>
    <mergeCell ref="N5:O5"/>
    <mergeCell ref="Q5:W5"/>
    <mergeCell ref="X5:AD5"/>
    <mergeCell ref="AF5:AN5"/>
    <mergeCell ref="H111:L112"/>
    <mergeCell ref="N111:BH112"/>
    <mergeCell ref="Z98:AB98"/>
    <mergeCell ref="AC98:AD98"/>
    <mergeCell ref="AH98:BH98"/>
    <mergeCell ref="H100:L100"/>
    <mergeCell ref="O100:Q100"/>
    <mergeCell ref="S100:W100"/>
    <mergeCell ref="H98:M98"/>
    <mergeCell ref="N98:O98"/>
    <mergeCell ref="P98:R98"/>
    <mergeCell ref="S98:T98"/>
    <mergeCell ref="U98:W98"/>
    <mergeCell ref="X98:Y98"/>
    <mergeCell ref="AD87:AE89"/>
    <mergeCell ref="AF87:AG89"/>
    <mergeCell ref="AF3:AN3"/>
    <mergeCell ref="AP9:AX9"/>
    <mergeCell ref="AE9:AK9"/>
    <mergeCell ref="AE10:AK10"/>
    <mergeCell ref="Q12:W12"/>
    <mergeCell ref="X12:BC12"/>
    <mergeCell ref="Q11:W11"/>
    <mergeCell ref="X11:AD11"/>
    <mergeCell ref="AP10:AX10"/>
    <mergeCell ref="Q6:W6"/>
    <mergeCell ref="X6:BC6"/>
    <mergeCell ref="Q3:W3"/>
    <mergeCell ref="X3:AD3"/>
    <mergeCell ref="Q9:W9"/>
    <mergeCell ref="X9:AD9"/>
    <mergeCell ref="Q10:W10"/>
    <mergeCell ref="X10:AD10"/>
  </mergeCells>
  <phoneticPr fontId="22"/>
  <printOptions horizontalCentered="1"/>
  <pageMargins left="0.39370078740157483" right="0.39370078740157483" top="0.19685039370078741" bottom="0.19685039370078741" header="0.51181102362204722" footer="0.51181102362204722"/>
  <pageSetup paperSize="9" scale="70" orientation="portrait" r:id="rId1"/>
  <headerFooter alignWithMargins="0"/>
  <drawing r:id="rId2"/>
  <legacyDrawing r:id="rId3"/>
  <controls>
    <mc:AlternateContent xmlns:mc="http://schemas.openxmlformats.org/markup-compatibility/2006">
      <mc:Choice Requires="x14">
        <control shapeId="3073" r:id="rId4" name="BarCodeCtrl1">
          <controlPr defaultSize="0" autoLine="0" autoPict="0" r:id="rId5">
            <anchor moveWithCells="1">
              <from>
                <xdr:col>48</xdr:col>
                <xdr:colOff>0</xdr:colOff>
                <xdr:row>17</xdr:row>
                <xdr:rowOff>95250</xdr:rowOff>
              </from>
              <to>
                <xdr:col>71</xdr:col>
                <xdr:colOff>19050</xdr:colOff>
                <xdr:row>22</xdr:row>
                <xdr:rowOff>171450</xdr:rowOff>
              </to>
            </anchor>
          </controlPr>
        </control>
      </mc:Choice>
      <mc:Fallback>
        <control shapeId="3073" r:id="rId4" name="BarCodeCtrl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BG10" sqref="BG10:BS20"/>
    </sheetView>
  </sheetViews>
  <sheetFormatPr defaultRowHeight="14.25"/>
  <cols>
    <col min="1" max="16384" width="9" style="72"/>
  </cols>
  <sheetData/>
  <phoneticPr fontId="22"/>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基本ｼｰﾄ</vt:lpstr>
      <vt:lpstr>第3号被保険者関係届 表</vt:lpstr>
      <vt:lpstr>裏面</vt:lpstr>
      <vt:lpstr>'第3号被保険者関係届 表'!OLE_LINK2</vt:lpstr>
      <vt:lpstr>'第3号被保険者関係届 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2019-06-19T04:50:58Z</cp:lastPrinted>
  <dcterms:created xsi:type="dcterms:W3CDTF">2010-09-12T22:33:56Z</dcterms:created>
  <dcterms:modified xsi:type="dcterms:W3CDTF">2019-06-19T04:51:44Z</dcterms:modified>
</cp:coreProperties>
</file>