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19" sheetId="2" r:id="rId2"/>
  </sheets>
  <externalReferences>
    <externalReference r:id="rId3"/>
  </externalReferences>
  <definedNames>
    <definedName name="_xlnm.Print_Area" localSheetId="1">'NO19'!$E$12:$AV$81</definedName>
    <definedName name="請求書">'NO19'!$E$12:$AV$81</definedName>
  </definedNames>
  <calcPr calcId="152511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G44" i="2" s="1"/>
  <c r="BI39" i="2" l="1"/>
  <c r="AH50" i="2" l="1"/>
  <c r="AE46" i="2"/>
  <c r="AE45" i="2"/>
  <c r="E23" i="2"/>
  <c r="X9" i="2"/>
  <c r="L28" i="2" s="1"/>
  <c r="AJ9" i="2"/>
  <c r="AF27" i="2" s="1"/>
  <c r="AJ8" i="2"/>
  <c r="H9" i="2"/>
  <c r="CQ23" i="2" s="1"/>
  <c r="H8" i="2"/>
  <c r="E24" i="2" s="1"/>
  <c r="J15" i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AE60" i="2" s="1"/>
  <c r="F24" i="1"/>
  <c r="AC55" i="2" s="1"/>
  <c r="F23" i="1"/>
  <c r="AT23" i="2" s="1"/>
  <c r="F22" i="1"/>
  <c r="F21" i="1"/>
  <c r="F20" i="1"/>
  <c r="F19" i="1"/>
  <c r="F18" i="1"/>
  <c r="F17" i="1"/>
  <c r="F16" i="1"/>
  <c r="F15" i="1"/>
  <c r="AD58" i="2" s="1"/>
  <c r="F14" i="1"/>
  <c r="AC56" i="2" s="1"/>
  <c r="F13" i="1"/>
  <c r="F12" i="1"/>
  <c r="F11" i="1"/>
  <c r="AE23" i="2" s="1"/>
  <c r="F9" i="1"/>
  <c r="E9" i="1"/>
  <c r="D8" i="1"/>
  <c r="D7" i="1"/>
  <c r="D6" i="1"/>
  <c r="D5" i="1"/>
  <c r="CY58" i="2"/>
  <c r="CY48" i="2"/>
  <c r="CY39" i="2"/>
  <c r="BI41" i="2"/>
  <c r="CH32" i="2"/>
  <c r="M28" i="2"/>
  <c r="AQ27" i="2"/>
  <c r="CU23" i="2"/>
  <c r="BW15" i="2"/>
  <c r="CL12" i="2"/>
  <c r="BW12" i="2"/>
  <c r="AS23" i="2" l="1"/>
  <c r="E39" i="2"/>
  <c r="AI39" i="2" s="1"/>
  <c r="AU23" i="2"/>
  <c r="AQ23" i="2"/>
  <c r="AR23" i="2"/>
  <c r="AV23" i="2"/>
  <c r="AC23" i="2"/>
  <c r="Y23" i="2"/>
  <c r="AD23" i="2"/>
  <c r="Z23" i="2"/>
  <c r="AB23" i="2"/>
  <c r="I28" i="2"/>
  <c r="AE48" i="2"/>
  <c r="AF25" i="2"/>
  <c r="J28" i="2"/>
  <c r="G28" i="2"/>
  <c r="K28" i="2"/>
  <c r="AA23" i="2"/>
  <c r="H28" i="2"/>
  <c r="J9" i="1" l="1"/>
</calcChain>
</file>

<file path=xl/comments1.xml><?xml version="1.0" encoding="utf-8"?>
<comments xmlns="http://schemas.openxmlformats.org/spreadsheetml/2006/main">
  <authors>
    <author>霧島市教育委員会</author>
  </authors>
  <commentList>
    <comment ref="BW30" authorId="0" shapeId="0">
      <text>
        <r>
          <rPr>
            <sz val="12"/>
            <color indexed="10"/>
            <rFont val="ＭＳ Ｐゴシック"/>
            <family val="3"/>
            <charset val="128"/>
          </rPr>
          <t>組合員本人が出産する場合、記入しない。</t>
        </r>
      </text>
    </comment>
  </commentList>
</comments>
</file>

<file path=xl/sharedStrings.xml><?xml version="1.0" encoding="utf-8"?>
<sst xmlns="http://schemas.openxmlformats.org/spreadsheetml/2006/main" count="224" uniqueCount="157">
  <si>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</si>
  <si>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</si>
  <si>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</si>
  <si>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</si>
  <si>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</si>
  <si>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</si>
  <si>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</si>
  <si>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</si>
  <si>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</si>
  <si>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</si>
  <si>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</si>
  <si>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</si>
  <si>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</si>
  <si>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</si>
  <si>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</si>
  <si>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</si>
  <si>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</si>
  <si>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</si>
  <si>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</si>
  <si>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</si>
  <si>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</si>
  <si>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</si>
  <si>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</si>
  <si>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出産情報</t>
    <rPh sb="0" eb="2">
      <t>シュッサン</t>
    </rPh>
    <rPh sb="2" eb="4">
      <t>ジョウホウ</t>
    </rPh>
    <phoneticPr fontId="5"/>
  </si>
  <si>
    <t>コード</t>
    <phoneticPr fontId="5"/>
  </si>
  <si>
    <t>出産者氏名</t>
    <rPh sb="0" eb="3">
      <t>シュッサンシャ</t>
    </rPh>
    <rPh sb="3" eb="5">
      <t>シメイ</t>
    </rPh>
    <phoneticPr fontId="5"/>
  </si>
  <si>
    <t>資格取得</t>
    <rPh sb="0" eb="2">
      <t>シカク</t>
    </rPh>
    <rPh sb="2" eb="4">
      <t>シュトク</t>
    </rPh>
    <phoneticPr fontId="5"/>
  </si>
  <si>
    <t>出産年月日</t>
    <rPh sb="0" eb="2">
      <t>シュッサン</t>
    </rPh>
    <rPh sb="2" eb="5">
      <t>ネンガッピ</t>
    </rPh>
    <phoneticPr fontId="5"/>
  </si>
  <si>
    <t>出産児氏名</t>
    <rPh sb="0" eb="2">
      <t>シュッサン</t>
    </rPh>
    <rPh sb="2" eb="3">
      <t>ジ</t>
    </rPh>
    <rPh sb="3" eb="5">
      <t>シメイ</t>
    </rPh>
    <phoneticPr fontId="5"/>
  </si>
  <si>
    <t>出産児数</t>
    <rPh sb="0" eb="2">
      <t>シュッサン</t>
    </rPh>
    <rPh sb="2" eb="3">
      <t>ジ</t>
    </rPh>
    <rPh sb="3" eb="4">
      <t>スウ</t>
    </rPh>
    <phoneticPr fontId="5"/>
  </si>
  <si>
    <t>出産児続柄</t>
    <rPh sb="0" eb="2">
      <t>シュッサン</t>
    </rPh>
    <rPh sb="2" eb="3">
      <t>ジ</t>
    </rPh>
    <rPh sb="3" eb="5">
      <t>ゾクガラ</t>
    </rPh>
    <phoneticPr fontId="5"/>
  </si>
  <si>
    <t>子</t>
    <rPh sb="0" eb="1">
      <t>コ</t>
    </rPh>
    <phoneticPr fontId="5"/>
  </si>
  <si>
    <t>2009/11/1から施行実施</t>
    <phoneticPr fontId="5"/>
  </si>
  <si>
    <t>医療機関と合意した文書の写し</t>
    <phoneticPr fontId="5"/>
  </si>
  <si>
    <t>所属所文書受付印</t>
    <rPh sb="0" eb="2">
      <t>ショゾク</t>
    </rPh>
    <rPh sb="2" eb="3">
      <t>ショ</t>
    </rPh>
    <rPh sb="3" eb="5">
      <t>ブンショ</t>
    </rPh>
    <rPh sb="5" eb="8">
      <t>ウケツケイン</t>
    </rPh>
    <phoneticPr fontId="5"/>
  </si>
  <si>
    <t>費用の内容を記した明細書の写し</t>
  </si>
  <si>
    <t>医療機関等の領収書の写し</t>
    <phoneticPr fontId="5"/>
  </si>
  <si>
    <t>原本証明</t>
    <rPh sb="0" eb="2">
      <t>ゲンポン</t>
    </rPh>
    <rPh sb="2" eb="4">
      <t>ショウメイ</t>
    </rPh>
    <phoneticPr fontId="5"/>
  </si>
  <si>
    <t>共済事務担当者印</t>
  </si>
  <si>
    <t>※</t>
    <phoneticPr fontId="5"/>
  </si>
  <si>
    <t>決定金額</t>
    <rPh sb="0" eb="2">
      <t>ケッテイ</t>
    </rPh>
    <rPh sb="2" eb="4">
      <t>キンガク</t>
    </rPh>
    <phoneticPr fontId="5"/>
  </si>
  <si>
    <t>出　産　費</t>
    <rPh sb="0" eb="1">
      <t>デ</t>
    </rPh>
    <rPh sb="2" eb="3">
      <t>サン</t>
    </rPh>
    <rPh sb="4" eb="5">
      <t>ヒ</t>
    </rPh>
    <phoneticPr fontId="5"/>
  </si>
  <si>
    <t>同　附　加　金</t>
    <rPh sb="0" eb="1">
      <t>ドウ</t>
    </rPh>
    <rPh sb="2" eb="3">
      <t>フ</t>
    </rPh>
    <rPh sb="4" eb="5">
      <t>カ</t>
    </rPh>
    <rPh sb="6" eb="7">
      <t>キン</t>
    </rPh>
    <phoneticPr fontId="5"/>
  </si>
  <si>
    <t>㊞</t>
  </si>
  <si>
    <t>円</t>
    <rPh sb="0" eb="1">
      <t>エン</t>
    </rPh>
    <phoneticPr fontId="5"/>
  </si>
  <si>
    <t>※</t>
    <phoneticPr fontId="5"/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</si>
  <si>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</si>
  <si>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</si>
  <si>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　属　所　名</t>
    <rPh sb="0" eb="1">
      <t>トコロ</t>
    </rPh>
    <rPh sb="2" eb="3">
      <t>ゾク</t>
    </rPh>
    <rPh sb="4" eb="5">
      <t>ショ</t>
    </rPh>
    <rPh sb="6" eb="7">
      <t>メイ</t>
    </rPh>
    <phoneticPr fontId="5"/>
  </si>
  <si>
    <t>所属所コード</t>
    <rPh sb="0" eb="2">
      <t>ショゾク</t>
    </rPh>
    <rPh sb="2" eb="3">
      <t>ショ</t>
    </rPh>
    <phoneticPr fontId="5"/>
  </si>
  <si>
    <t>組合員　氏名</t>
    <rPh sb="0" eb="3">
      <t>クミアイイン</t>
    </rPh>
    <rPh sb="4" eb="6">
      <t>シメイ</t>
    </rPh>
    <phoneticPr fontId="5"/>
  </si>
  <si>
    <t>公 立 鹿</t>
    <rPh sb="0" eb="1">
      <t>コウ</t>
    </rPh>
    <rPh sb="2" eb="3">
      <t>リツ</t>
    </rPh>
    <rPh sb="4" eb="5">
      <t>シカ</t>
    </rPh>
    <phoneticPr fontId="5"/>
  </si>
  <si>
    <t>0</t>
    <phoneticPr fontId="5"/>
  </si>
  <si>
    <t>キョウサ　ハナコ</t>
    <phoneticPr fontId="5"/>
  </si>
  <si>
    <t>共済　花子</t>
    <rPh sb="0" eb="2">
      <t>キョウサイ</t>
    </rPh>
    <rPh sb="3" eb="5">
      <t>ハナコ</t>
    </rPh>
    <phoneticPr fontId="5"/>
  </si>
  <si>
    <t>年号</t>
    <rPh sb="0" eb="2">
      <t>ネンゴウ</t>
    </rPh>
    <phoneticPr fontId="5"/>
  </si>
  <si>
    <t>出産
児数</t>
    <rPh sb="0" eb="2">
      <t>シュッサン</t>
    </rPh>
    <rPh sb="3" eb="4">
      <t>ジ</t>
    </rPh>
    <rPh sb="4" eb="5">
      <t>スウ</t>
    </rPh>
    <phoneticPr fontId="5"/>
  </si>
  <si>
    <t>死産
児数</t>
    <rPh sb="0" eb="2">
      <t>シザン</t>
    </rPh>
    <rPh sb="3" eb="4">
      <t>ジ</t>
    </rPh>
    <rPh sb="4" eb="5">
      <t>スウ</t>
    </rPh>
    <phoneticPr fontId="5"/>
  </si>
  <si>
    <t>共済　花子</t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</si>
  <si>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</si>
  <si>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</si>
  <si>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</si>
  <si>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出産児氏名及び続柄</t>
    <rPh sb="0" eb="3">
      <t>シュッサンジ</t>
    </rPh>
    <rPh sb="3" eb="5">
      <t>シメイ</t>
    </rPh>
    <rPh sb="5" eb="6">
      <t>オヨ</t>
    </rPh>
    <rPh sb="7" eb="9">
      <t>ゾクガラ</t>
    </rPh>
    <phoneticPr fontId="5"/>
  </si>
  <si>
    <t>（</t>
    <phoneticPr fontId="5"/>
  </si>
  <si>
    <t>）</t>
    <phoneticPr fontId="5"/>
  </si>
  <si>
    <t>出産児氏名及び(続柄)</t>
    <rPh sb="0" eb="3">
      <t>シュッサンジ</t>
    </rPh>
    <rPh sb="3" eb="5">
      <t>シメイ</t>
    </rPh>
    <rPh sb="5" eb="6">
      <t>オヨ</t>
    </rPh>
    <rPh sb="8" eb="10">
      <t>ゾクガラ</t>
    </rPh>
    <phoneticPr fontId="5"/>
  </si>
  <si>
    <t>共済　太郎</t>
    <rPh sb="3" eb="5">
      <t>タロウ</t>
    </rPh>
    <phoneticPr fontId="5"/>
  </si>
  <si>
    <t>二男</t>
    <rPh sb="0" eb="2">
      <t>ジナン</t>
    </rPh>
    <phoneticPr fontId="5"/>
  </si>
  <si>
    <t>）</t>
    <phoneticPr fontId="5"/>
  </si>
  <si>
    <t>○</t>
    <phoneticPr fontId="5"/>
  </si>
  <si>
    <t>直接支払制度 利用の有無</t>
    <rPh sb="0" eb="2">
      <t>チョクセツ</t>
    </rPh>
    <rPh sb="2" eb="4">
      <t>シハライ</t>
    </rPh>
    <rPh sb="4" eb="6">
      <t>セイド</t>
    </rPh>
    <rPh sb="7" eb="9">
      <t>リヨウ</t>
    </rPh>
    <rPh sb="10" eb="12">
      <t>ウム</t>
    </rPh>
    <phoneticPr fontId="5"/>
  </si>
  <si>
    <t>有　　・　　無</t>
    <rPh sb="0" eb="1">
      <t>ユウ</t>
    </rPh>
    <rPh sb="6" eb="7">
      <t>ム</t>
    </rPh>
    <phoneticPr fontId="5"/>
  </si>
  <si>
    <t>直接支払制度　利用の有無</t>
    <rPh sb="0" eb="2">
      <t>チョクセツ</t>
    </rPh>
    <rPh sb="2" eb="4">
      <t>シハライ</t>
    </rPh>
    <rPh sb="4" eb="6">
      <t>セイド</t>
    </rPh>
    <rPh sb="7" eb="9">
      <t>リヨウ</t>
    </rPh>
    <rPh sb="10" eb="12">
      <t>ウム</t>
    </rPh>
    <phoneticPr fontId="5"/>
  </si>
  <si>
    <t>被扶養者が出産する場合</t>
    <rPh sb="0" eb="4">
      <t>ヒフヨウシャ</t>
    </rPh>
    <rPh sb="5" eb="7">
      <t>シュッサン</t>
    </rPh>
    <rPh sb="9" eb="11">
      <t>バアイ</t>
    </rPh>
    <phoneticPr fontId="5"/>
  </si>
  <si>
    <t>組合員が資格喪失後に出産する場合</t>
    <rPh sb="0" eb="3">
      <t>クミアイイン</t>
    </rPh>
    <rPh sb="4" eb="6">
      <t>シカク</t>
    </rPh>
    <rPh sb="6" eb="8">
      <t>ソウシツ</t>
    </rPh>
    <rPh sb="8" eb="9">
      <t>ゴ</t>
    </rPh>
    <rPh sb="10" eb="12">
      <t>シュッサン</t>
    </rPh>
    <rPh sb="14" eb="16">
      <t>バアイ</t>
    </rPh>
    <phoneticPr fontId="5"/>
  </si>
  <si>
    <r>
      <t>被扶養者が出産する場合</t>
    </r>
    <r>
      <rPr>
        <sz val="12"/>
        <color indexed="10"/>
        <rFont val="ＪＳＰゴシック"/>
        <family val="3"/>
        <charset val="128"/>
      </rPr>
      <t>(組合員が本人が出産する場合記入しない)</t>
    </r>
    <rPh sb="0" eb="4">
      <t>ヒフヨウシャ</t>
    </rPh>
    <rPh sb="5" eb="7">
      <t>シュッサン</t>
    </rPh>
    <rPh sb="9" eb="11">
      <t>バアイ</t>
    </rPh>
    <rPh sb="12" eb="15">
      <t>クミアイイン</t>
    </rPh>
    <rPh sb="16" eb="18">
      <t>ホンニン</t>
    </rPh>
    <rPh sb="19" eb="21">
      <t>シュッサン</t>
    </rPh>
    <rPh sb="23" eb="25">
      <t>バアイ</t>
    </rPh>
    <rPh sb="25" eb="27">
      <t>キニュウ</t>
    </rPh>
    <phoneticPr fontId="5"/>
  </si>
  <si>
    <t>資格取得年月日
(組合員証で確認)</t>
    <rPh sb="0" eb="2">
      <t>シカク</t>
    </rPh>
    <rPh sb="2" eb="4">
      <t>シュトク</t>
    </rPh>
    <rPh sb="4" eb="7">
      <t>ネンガッピ</t>
    </rPh>
    <rPh sb="9" eb="12">
      <t>クミアイイン</t>
    </rPh>
    <rPh sb="12" eb="13">
      <t>ショウ</t>
    </rPh>
    <rPh sb="14" eb="16">
      <t>カクニン</t>
    </rPh>
    <phoneticPr fontId="5"/>
  </si>
  <si>
    <t>平成　　年　　月　　日</t>
    <rPh sb="0" eb="1">
      <t>タイラ</t>
    </rPh>
    <rPh sb="1" eb="2">
      <t>シゲル</t>
    </rPh>
    <rPh sb="4" eb="5">
      <t>トシ</t>
    </rPh>
    <rPh sb="7" eb="8">
      <t>ツキ</t>
    </rPh>
    <rPh sb="10" eb="11">
      <t>ヒ</t>
    </rPh>
    <phoneticPr fontId="5"/>
  </si>
  <si>
    <t>資格喪失日
(退職日の翌日)</t>
    <rPh sb="0" eb="2">
      <t>シカク</t>
    </rPh>
    <rPh sb="2" eb="4">
      <t>ソウシツ</t>
    </rPh>
    <rPh sb="4" eb="5">
      <t>ビ</t>
    </rPh>
    <rPh sb="7" eb="9">
      <t>タイショク</t>
    </rPh>
    <rPh sb="9" eb="10">
      <t>ヒ</t>
    </rPh>
    <rPh sb="11" eb="13">
      <t>ヨクジツ</t>
    </rPh>
    <phoneticPr fontId="5"/>
  </si>
  <si>
    <t>平　成　　年　　月　　日</t>
    <rPh sb="0" eb="1">
      <t>タイラ</t>
    </rPh>
    <rPh sb="2" eb="3">
      <t>シゲル</t>
    </rPh>
    <rPh sb="5" eb="6">
      <t>トシ</t>
    </rPh>
    <rPh sb="8" eb="9">
      <t>ツキ</t>
    </rPh>
    <rPh sb="11" eb="12">
      <t>ヒ</t>
    </rPh>
    <phoneticPr fontId="5"/>
  </si>
  <si>
    <t>資格取得以降6か月以内の出産の場合
以前加入の健康保険名
記号・番号</t>
    <rPh sb="0" eb="2">
      <t>シカク</t>
    </rPh>
    <rPh sb="2" eb="4">
      <t>シュトク</t>
    </rPh>
    <rPh sb="4" eb="6">
      <t>イコウ</t>
    </rPh>
    <rPh sb="8" eb="9">
      <t>ゲツ</t>
    </rPh>
    <rPh sb="9" eb="11">
      <t>イナイ</t>
    </rPh>
    <rPh sb="12" eb="14">
      <t>シュッサン</t>
    </rPh>
    <rPh sb="15" eb="17">
      <t>バアイ</t>
    </rPh>
    <rPh sb="18" eb="20">
      <t>イゼン</t>
    </rPh>
    <rPh sb="20" eb="22">
      <t>カニュウ</t>
    </rPh>
    <rPh sb="23" eb="25">
      <t>ケンコウ</t>
    </rPh>
    <rPh sb="25" eb="27">
      <t>ホケン</t>
    </rPh>
    <rPh sb="27" eb="28">
      <t>メイ</t>
    </rPh>
    <rPh sb="29" eb="31">
      <t>キゴウ</t>
    </rPh>
    <rPh sb="32" eb="34">
      <t>バンゴウ</t>
    </rPh>
    <phoneticPr fontId="5"/>
  </si>
  <si>
    <t>□　健康保険組合
□　社会保険事務所
□　国民健康保険</t>
    <rPh sb="2" eb="4">
      <t>ケンコウ</t>
    </rPh>
    <rPh sb="4" eb="6">
      <t>ホケン</t>
    </rPh>
    <rPh sb="6" eb="8">
      <t>クミアイ</t>
    </rPh>
    <rPh sb="11" eb="13">
      <t>シャカイ</t>
    </rPh>
    <rPh sb="13" eb="15">
      <t>ホケン</t>
    </rPh>
    <rPh sb="15" eb="18">
      <t>ジムショ</t>
    </rPh>
    <rPh sb="21" eb="23">
      <t>コクミン</t>
    </rPh>
    <rPh sb="23" eb="25">
      <t>ケンコウ</t>
    </rPh>
    <rPh sb="25" eb="27">
      <t>ホケン</t>
    </rPh>
    <phoneticPr fontId="5"/>
  </si>
  <si>
    <t>現在加入の健康保
険名･記号･番号</t>
    <rPh sb="0" eb="2">
      <t>ゲンザイ</t>
    </rPh>
    <rPh sb="2" eb="4">
      <t>カニュウ</t>
    </rPh>
    <rPh sb="5" eb="7">
      <t>ケンコウ</t>
    </rPh>
    <rPh sb="7" eb="8">
      <t>タモツ</t>
    </rPh>
    <rPh sb="9" eb="10">
      <t>ケン</t>
    </rPh>
    <rPh sb="10" eb="11">
      <t>ナ</t>
    </rPh>
    <rPh sb="12" eb="14">
      <t>キゴウ</t>
    </rPh>
    <rPh sb="15" eb="17">
      <t>バンゴウ</t>
    </rPh>
    <phoneticPr fontId="5"/>
  </si>
  <si>
    <t>現在加入の健康保険名
記号・番号</t>
    <rPh sb="0" eb="2">
      <t>ゲンザイ</t>
    </rPh>
    <rPh sb="2" eb="4">
      <t>カニュウ</t>
    </rPh>
    <rPh sb="5" eb="7">
      <t>ケンコウ</t>
    </rPh>
    <rPh sb="7" eb="9">
      <t>ホケン</t>
    </rPh>
    <rPh sb="9" eb="10">
      <t>ナ</t>
    </rPh>
    <rPh sb="15" eb="17">
      <t>キゴウ</t>
    </rPh>
    <rPh sb="18" eb="20">
      <t>バンゴウ</t>
    </rPh>
    <phoneticPr fontId="5"/>
  </si>
  <si>
    <t>記号　　　番号</t>
    <rPh sb="0" eb="2">
      <t>キゴウ</t>
    </rPh>
    <rPh sb="5" eb="7">
      <t>バンゴウ</t>
    </rPh>
    <phoneticPr fontId="5"/>
  </si>
  <si>
    <t>出産費・家族出産費</t>
    <rPh sb="0" eb="2">
      <t>シュッサン</t>
    </rPh>
    <rPh sb="2" eb="3">
      <t>ヒ</t>
    </rPh>
    <rPh sb="4" eb="6">
      <t>カゾク</t>
    </rPh>
    <rPh sb="6" eb="8">
      <t>シュッサン</t>
    </rPh>
    <rPh sb="8" eb="9">
      <t>ヒ</t>
    </rPh>
    <phoneticPr fontId="5"/>
  </si>
  <si>
    <t>合　　　計</t>
    <rPh sb="0" eb="1">
      <t>ゴウ</t>
    </rPh>
    <rPh sb="4" eb="5">
      <t>ケイ</t>
    </rPh>
    <phoneticPr fontId="5"/>
  </si>
  <si>
    <t>出産費･家族出産費計算</t>
    <rPh sb="0" eb="3">
      <t>シュッサンヒ</t>
    </rPh>
    <rPh sb="4" eb="6">
      <t>カゾク</t>
    </rPh>
    <rPh sb="6" eb="9">
      <t>シュッサンヒ</t>
    </rPh>
    <rPh sb="9" eb="11">
      <t>ケイサン</t>
    </rPh>
    <phoneticPr fontId="5"/>
  </si>
  <si>
    <t>支給額</t>
    <phoneticPr fontId="5"/>
  </si>
  <si>
    <t>精算額</t>
    <rPh sb="0" eb="3">
      <t>セイサンガク</t>
    </rPh>
    <phoneticPr fontId="5"/>
  </si>
  <si>
    <t>計算額</t>
    <rPh sb="0" eb="3">
      <t>ケイサンガク</t>
    </rPh>
    <phoneticPr fontId="5"/>
  </si>
  <si>
    <t>直接払いを利用して差額がある場合</t>
    <rPh sb="0" eb="2">
      <t>チョクセツ</t>
    </rPh>
    <rPh sb="2" eb="3">
      <t>ハラ</t>
    </rPh>
    <rPh sb="5" eb="7">
      <t>リヨウ</t>
    </rPh>
    <rPh sb="9" eb="11">
      <t>サガク</t>
    </rPh>
    <rPh sb="14" eb="16">
      <t>バアイ</t>
    </rPh>
    <phoneticPr fontId="5"/>
  </si>
  <si>
    <t>上記のとおり請求します。</t>
    <rPh sb="0" eb="2">
      <t>ジョウキ</t>
    </rPh>
    <rPh sb="6" eb="8">
      <t>セイキュウ</t>
    </rPh>
    <phoneticPr fontId="5"/>
  </si>
  <si>
    <t>(産科医療保障制度加入の医療機関等で出産)
420,000円(法定給付額)　-　396,370円(出産費用)　=　23,630円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47" eb="48">
      <t>エン</t>
    </rPh>
    <rPh sb="49" eb="51">
      <t>シュッサン</t>
    </rPh>
    <rPh sb="51" eb="53">
      <t>ヒヨウ</t>
    </rPh>
    <rPh sb="63" eb="64">
      <t>エン</t>
    </rPh>
    <phoneticPr fontId="5"/>
  </si>
  <si>
    <t>公共鹿304号</t>
    <rPh sb="0" eb="2">
      <t>コウキョウ</t>
    </rPh>
    <rPh sb="2" eb="3">
      <t>カ</t>
    </rPh>
    <rPh sb="6" eb="7">
      <t>ゴウ</t>
    </rPh>
    <phoneticPr fontId="5"/>
  </si>
  <si>
    <t>〒</t>
    <phoneticPr fontId="5"/>
  </si>
  <si>
    <t>出産費・家族出産費支給額の暫定経過措置</t>
    <rPh sb="0" eb="3">
      <t>シュッサンヒ</t>
    </rPh>
    <rPh sb="4" eb="6">
      <t>カゾク</t>
    </rPh>
    <rPh sb="6" eb="9">
      <t>シュッサンヒ</t>
    </rPh>
    <rPh sb="9" eb="12">
      <t>シキュウガク</t>
    </rPh>
    <rPh sb="13" eb="15">
      <t>ザンテイ</t>
    </rPh>
    <rPh sb="15" eb="17">
      <t>ケイカ</t>
    </rPh>
    <rPh sb="17" eb="19">
      <t>ソチ</t>
    </rPh>
    <phoneticPr fontId="5"/>
  </si>
  <si>
    <t>請求者</t>
    <rPh sb="0" eb="3">
      <t>セイキュウシャ</t>
    </rPh>
    <phoneticPr fontId="5"/>
  </si>
  <si>
    <t>住　所</t>
    <rPh sb="0" eb="1">
      <t>ジュウ</t>
    </rPh>
    <rPh sb="2" eb="3">
      <t>トコロ</t>
    </rPh>
    <phoneticPr fontId="5"/>
  </si>
  <si>
    <t>間に出産した時</t>
    <rPh sb="0" eb="1">
      <t>カン</t>
    </rPh>
    <rPh sb="2" eb="4">
      <t>シュッサン</t>
    </rPh>
    <rPh sb="6" eb="7">
      <t>トキ</t>
    </rPh>
    <phoneticPr fontId="5"/>
  </si>
  <si>
    <t>氏　名</t>
    <rPh sb="0" eb="1">
      <t>シ</t>
    </rPh>
    <rPh sb="2" eb="3">
      <t>メイ</t>
    </rPh>
    <phoneticPr fontId="5"/>
  </si>
  <si>
    <t>㊞</t>
    <phoneticPr fontId="5"/>
  </si>
  <si>
    <t>連絡先</t>
    <rPh sb="0" eb="3">
      <t>レンラクサキ</t>
    </rPh>
    <phoneticPr fontId="5"/>
  </si>
  <si>
    <t>（</t>
    <phoneticPr fontId="5"/>
  </si>
  <si>
    <t>電話</t>
    <rPh sb="0" eb="2">
      <t>デンワ</t>
    </rPh>
    <phoneticPr fontId="5"/>
  </si>
  <si>
    <t>）</t>
    <phoneticPr fontId="5"/>
  </si>
  <si>
    <t>直接払いを利用して差額がない場合</t>
    <rPh sb="0" eb="2">
      <t>チョクセツ</t>
    </rPh>
    <rPh sb="2" eb="3">
      <t>ハラ</t>
    </rPh>
    <rPh sb="5" eb="7">
      <t>リヨウ</t>
    </rPh>
    <rPh sb="9" eb="11">
      <t>サガク</t>
    </rPh>
    <rPh sb="14" eb="16">
      <t>バアイ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</si>
  <si>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</si>
  <si>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(産科医療保障制度加入の医療機関等で出産)
420,000円(法定給付額)　-　435,000円(出産費用)　=　△13,500円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47" eb="48">
      <t>エン</t>
    </rPh>
    <rPh sb="49" eb="51">
      <t>シュッサン</t>
    </rPh>
    <rPh sb="51" eb="53">
      <t>ヒヨウ</t>
    </rPh>
    <rPh sb="64" eb="65">
      <t>エン</t>
    </rPh>
    <phoneticPr fontId="5"/>
  </si>
  <si>
    <t>〒</t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</si>
  <si>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</si>
  <si>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</si>
  <si>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</si>
  <si>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</si>
  <si>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</si>
  <si>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電話番号（</t>
    <rPh sb="0" eb="2">
      <t>デンワ</t>
    </rPh>
    <rPh sb="2" eb="4">
      <t>バンゴウ</t>
    </rPh>
    <phoneticPr fontId="5"/>
  </si>
  <si>
    <t>直接払いを利用しない場合</t>
    <rPh sb="0" eb="2">
      <t>チョクセツ</t>
    </rPh>
    <rPh sb="2" eb="3">
      <t>ハラ</t>
    </rPh>
    <rPh sb="5" eb="7">
      <t>リヨウ</t>
    </rPh>
    <rPh sb="10" eb="12">
      <t>バアイ</t>
    </rPh>
    <phoneticPr fontId="5"/>
  </si>
  <si>
    <t>※印欄は記入しないでください。</t>
    <rPh sb="1" eb="2">
      <t>イン</t>
    </rPh>
    <rPh sb="2" eb="3">
      <t>ラン</t>
    </rPh>
    <rPh sb="4" eb="6">
      <t>キニュウ</t>
    </rPh>
    <phoneticPr fontId="48"/>
  </si>
  <si>
    <t>　出産証明書欄に医師又は助産師の証明を受けたうえ，提出してください。</t>
    <rPh sb="1" eb="3">
      <t>シュッサン</t>
    </rPh>
    <rPh sb="3" eb="6">
      <t>ショウメイショ</t>
    </rPh>
    <rPh sb="6" eb="7">
      <t>ラン</t>
    </rPh>
    <rPh sb="8" eb="10">
      <t>イシ</t>
    </rPh>
    <rPh sb="10" eb="11">
      <t>マタ</t>
    </rPh>
    <rPh sb="12" eb="14">
      <t>ジョサン</t>
    </rPh>
    <rPh sb="14" eb="15">
      <t>シ</t>
    </rPh>
    <rPh sb="16" eb="17">
      <t>ショウ</t>
    </rPh>
    <rPh sb="17" eb="18">
      <t>メイ</t>
    </rPh>
    <rPh sb="19" eb="20">
      <t>ウ</t>
    </rPh>
    <rPh sb="25" eb="27">
      <t>テイシュツ</t>
    </rPh>
    <phoneticPr fontId="48"/>
  </si>
  <si>
    <t>(産科医療保障制度加入の医療機関等で出産)
420,000円(法定給付額)を記入する。　※「直接支払制度　利用の有無」の欄　→　無に○をする。</t>
    <rPh sb="1" eb="3">
      <t>サンカ</t>
    </rPh>
    <rPh sb="3" eb="5">
      <t>イリョウ</t>
    </rPh>
    <rPh sb="5" eb="7">
      <t>ホショウ</t>
    </rPh>
    <rPh sb="7" eb="9">
      <t>セイド</t>
    </rPh>
    <rPh sb="9" eb="11">
      <t>カニュウ</t>
    </rPh>
    <rPh sb="12" eb="14">
      <t>イリョウ</t>
    </rPh>
    <rPh sb="14" eb="17">
      <t>キカントウ</t>
    </rPh>
    <rPh sb="18" eb="20">
      <t>シュッサン</t>
    </rPh>
    <rPh sb="29" eb="30">
      <t>エン</t>
    </rPh>
    <rPh sb="31" eb="33">
      <t>ホウテイ</t>
    </rPh>
    <rPh sb="33" eb="35">
      <t>キュウフ</t>
    </rPh>
    <rPh sb="35" eb="36">
      <t>ガク</t>
    </rPh>
    <rPh sb="38" eb="40">
      <t>キニュウ</t>
    </rPh>
    <rPh sb="46" eb="48">
      <t>チョクセツ</t>
    </rPh>
    <rPh sb="48" eb="50">
      <t>シハラ</t>
    </rPh>
    <rPh sb="50" eb="52">
      <t>セイド</t>
    </rPh>
    <rPh sb="53" eb="55">
      <t>リヨウ</t>
    </rPh>
    <rPh sb="56" eb="58">
      <t>ウム</t>
    </rPh>
    <rPh sb="60" eb="61">
      <t>ラン</t>
    </rPh>
    <rPh sb="64" eb="65">
      <t>ム</t>
    </rPh>
    <phoneticPr fontId="5"/>
  </si>
  <si>
    <t>　直接支払制度を利用した場合は①･②の書類を，利用しない場合は①･③の書類を添付してください。</t>
    <rPh sb="1" eb="3">
      <t>チョクセツ</t>
    </rPh>
    <rPh sb="3" eb="5">
      <t>シハラ</t>
    </rPh>
    <rPh sb="5" eb="7">
      <t>セイド</t>
    </rPh>
    <rPh sb="8" eb="10">
      <t>リヨウ</t>
    </rPh>
    <rPh sb="12" eb="14">
      <t>バアイ</t>
    </rPh>
    <rPh sb="19" eb="21">
      <t>ショルイ</t>
    </rPh>
    <rPh sb="23" eb="25">
      <t>リヨウ</t>
    </rPh>
    <rPh sb="28" eb="30">
      <t>バアイ</t>
    </rPh>
    <rPh sb="35" eb="37">
      <t>ショルイ</t>
    </rPh>
    <phoneticPr fontId="5"/>
  </si>
  <si>
    <t>出産費・家族出産費
産科医療保証制度加入医療機関=380,000円
未加入医療機関=350,000円</t>
    <rPh sb="0" eb="3">
      <t>シュッサンヒ</t>
    </rPh>
    <rPh sb="4" eb="6">
      <t>カゾク</t>
    </rPh>
    <rPh sb="6" eb="9">
      <t>シュッサンヒ</t>
    </rPh>
    <rPh sb="10" eb="12">
      <t>サンカ</t>
    </rPh>
    <rPh sb="12" eb="14">
      <t>イリョウ</t>
    </rPh>
    <rPh sb="14" eb="16">
      <t>ホショウ</t>
    </rPh>
    <rPh sb="16" eb="18">
      <t>セイド</t>
    </rPh>
    <rPh sb="18" eb="20">
      <t>カニュウ</t>
    </rPh>
    <rPh sb="20" eb="22">
      <t>イリョウ</t>
    </rPh>
    <rPh sb="22" eb="24">
      <t>キカン</t>
    </rPh>
    <rPh sb="32" eb="33">
      <t>エン</t>
    </rPh>
    <rPh sb="34" eb="37">
      <t>ミカニュウ</t>
    </rPh>
    <rPh sb="37" eb="39">
      <t>イリョウ</t>
    </rPh>
    <rPh sb="39" eb="41">
      <t>キカン</t>
    </rPh>
    <rPh sb="49" eb="50">
      <t>エン</t>
    </rPh>
    <phoneticPr fontId="5"/>
  </si>
  <si>
    <t>　出産費･家族出産費欄は，直接支払制度を利用した場合は法定給付との差額を，利用しない場合は法定給付額を記入してください。</t>
    <rPh sb="1" eb="4">
      <t>シュッサンヒ</t>
    </rPh>
    <rPh sb="5" eb="7">
      <t>カゾク</t>
    </rPh>
    <rPh sb="7" eb="10">
      <t>シュッサンヒ</t>
    </rPh>
    <rPh sb="10" eb="11">
      <t>ラン</t>
    </rPh>
    <rPh sb="27" eb="29">
      <t>ホウテイ</t>
    </rPh>
    <rPh sb="29" eb="31">
      <t>キュウフ</t>
    </rPh>
    <rPh sb="33" eb="35">
      <t>サガク</t>
    </rPh>
    <rPh sb="37" eb="39">
      <t>リヨウ</t>
    </rPh>
    <rPh sb="42" eb="44">
      <t>バアイ</t>
    </rPh>
    <rPh sb="49" eb="50">
      <t>ガク</t>
    </rPh>
    <rPh sb="51" eb="53">
      <t>キニュウ</t>
    </rPh>
    <phoneticPr fontId="5"/>
  </si>
  <si>
    <t>出産証明書</t>
    <rPh sb="0" eb="2">
      <t>シュッサン</t>
    </rPh>
    <rPh sb="2" eb="5">
      <t>ショウメイショ</t>
    </rPh>
    <phoneticPr fontId="48"/>
  </si>
  <si>
    <t>出産者氏名</t>
    <rPh sb="0" eb="3">
      <t>シュッサンシャ</t>
    </rPh>
    <rPh sb="3" eb="5">
      <t>シメイ</t>
    </rPh>
    <phoneticPr fontId="48"/>
  </si>
  <si>
    <t>出産児数</t>
    <rPh sb="0" eb="2">
      <t>シュッサン</t>
    </rPh>
    <rPh sb="2" eb="3">
      <t>ジ</t>
    </rPh>
    <rPh sb="3" eb="4">
      <t>スウ</t>
    </rPh>
    <phoneticPr fontId="48"/>
  </si>
  <si>
    <t>は，平成　　年　　月　　日</t>
    <rPh sb="2" eb="4">
      <t>ヘイセイ</t>
    </rPh>
    <rPh sb="6" eb="7">
      <t>ネン</t>
    </rPh>
    <rPh sb="9" eb="10">
      <t>ツキ</t>
    </rPh>
    <rPh sb="12" eb="13">
      <t>ヒ</t>
    </rPh>
    <phoneticPr fontId="48"/>
  </si>
  <si>
    <t>に（</t>
    <phoneticPr fontId="48"/>
  </si>
  <si>
    <t>　　）名を</t>
    <rPh sb="3" eb="4">
      <t>メイ</t>
    </rPh>
    <phoneticPr fontId="48"/>
  </si>
  <si>
    <t>出産・死産・早流産</t>
    <rPh sb="0" eb="2">
      <t>シュッサン</t>
    </rPh>
    <rPh sb="3" eb="5">
      <t>シザン</t>
    </rPh>
    <rPh sb="6" eb="7">
      <t>ソウ</t>
    </rPh>
    <rPh sb="7" eb="9">
      <t>リュウザン</t>
    </rPh>
    <phoneticPr fontId="48"/>
  </si>
  <si>
    <t>（妊娠　　　　か月）したことを証明する。</t>
    <rPh sb="1" eb="3">
      <t>ニンシン</t>
    </rPh>
    <rPh sb="8" eb="9">
      <t>ツキ</t>
    </rPh>
    <rPh sb="15" eb="17">
      <t>ショウメイ</t>
    </rPh>
    <phoneticPr fontId="48"/>
  </si>
  <si>
    <t>又は，</t>
    <rPh sb="0" eb="1">
      <t>マタ</t>
    </rPh>
    <phoneticPr fontId="48"/>
  </si>
  <si>
    <t>（妊娠　　　　　週）</t>
    <rPh sb="1" eb="3">
      <t>ニンシン</t>
    </rPh>
    <rPh sb="8" eb="9">
      <t>シュウ</t>
    </rPh>
    <phoneticPr fontId="48"/>
  </si>
  <si>
    <t>～</t>
    <phoneticPr fontId="5"/>
  </si>
  <si>
    <t>（妊娠　　　　　日）</t>
    <rPh sb="1" eb="3">
      <t>ニンシン</t>
    </rPh>
    <rPh sb="8" eb="9">
      <t>ヒ</t>
    </rPh>
    <phoneticPr fontId="48"/>
  </si>
  <si>
    <t>とする。</t>
    <phoneticPr fontId="5"/>
  </si>
  <si>
    <t>平成　　　年　　　月　　　日</t>
    <rPh sb="0" eb="2">
      <t>ヘイセイ</t>
    </rPh>
    <rPh sb="5" eb="6">
      <t>トシ</t>
    </rPh>
    <rPh sb="9" eb="10">
      <t>ツキ</t>
    </rPh>
    <rPh sb="13" eb="14">
      <t>ヒ</t>
    </rPh>
    <phoneticPr fontId="48"/>
  </si>
  <si>
    <t>証明者(医師又は助産師）</t>
    <rPh sb="0" eb="1">
      <t>ショウ</t>
    </rPh>
    <rPh sb="1" eb="2">
      <t>メイ</t>
    </rPh>
    <rPh sb="2" eb="3">
      <t>シャ</t>
    </rPh>
    <rPh sb="4" eb="6">
      <t>イシ</t>
    </rPh>
    <rPh sb="6" eb="7">
      <t>マタ</t>
    </rPh>
    <rPh sb="8" eb="10">
      <t>ジョサン</t>
    </rPh>
    <rPh sb="10" eb="11">
      <t>シ</t>
    </rPh>
    <phoneticPr fontId="48"/>
  </si>
  <si>
    <t>(医　師)</t>
    <rPh sb="1" eb="2">
      <t>イ</t>
    </rPh>
    <rPh sb="3" eb="4">
      <t>シ</t>
    </rPh>
    <phoneticPr fontId="48"/>
  </si>
  <si>
    <t>住所</t>
    <rPh sb="0" eb="2">
      <t>ジュウショ</t>
    </rPh>
    <phoneticPr fontId="48"/>
  </si>
  <si>
    <t>(助産婦)</t>
    <rPh sb="1" eb="2">
      <t>ジョ</t>
    </rPh>
    <rPh sb="2" eb="4">
      <t>サンプ</t>
    </rPh>
    <phoneticPr fontId="48"/>
  </si>
  <si>
    <t>氏名</t>
    <rPh sb="0" eb="2">
      <t>シメイ</t>
    </rPh>
    <phoneticPr fontId="48"/>
  </si>
  <si>
    <t>薩摩　桐子</t>
    <rPh sb="0" eb="2">
      <t>サツマ</t>
    </rPh>
    <rPh sb="3" eb="5">
      <t>キリコ</t>
    </rPh>
    <phoneticPr fontId="13"/>
  </si>
  <si>
    <t>（　　　　　　　　　　）</t>
    <phoneticPr fontId="48"/>
  </si>
  <si>
    <t>印</t>
    <phoneticPr fontId="13"/>
  </si>
  <si>
    <t>計算例</t>
    <rPh sb="0" eb="2">
      <t>ケイサン</t>
    </rPh>
    <rPh sb="2" eb="3">
      <t>レイ</t>
    </rPh>
    <phoneticPr fontId="5"/>
  </si>
  <si>
    <t>[整理番号　19]</t>
    <phoneticPr fontId="13"/>
  </si>
  <si>
    <t>出産費</t>
    <phoneticPr fontId="13"/>
  </si>
  <si>
    <t>家族出産費</t>
    <phoneticPr fontId="13"/>
  </si>
  <si>
    <t>及び同附加金請求書</t>
    <phoneticPr fontId="13"/>
  </si>
  <si>
    <t>出  産  者  氏  名</t>
    <rPh sb="0" eb="1">
      <t>デ</t>
    </rPh>
    <rPh sb="3" eb="4">
      <t>サン</t>
    </rPh>
    <rPh sb="6" eb="7">
      <t>モノ</t>
    </rPh>
    <rPh sb="9" eb="10">
      <t>シ</t>
    </rPh>
    <rPh sb="12" eb="13">
      <t>メイ</t>
    </rPh>
    <phoneticPr fontId="5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</si>
  <si>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5"/>
  </si>
  <si>
    <r>
      <t xml:space="preserve">出産費・家族出産費(法廷給付額)
</t>
    </r>
    <r>
      <rPr>
        <u/>
        <sz val="14"/>
        <color indexed="10"/>
        <rFont val="ＭＳ 明朝"/>
        <family val="1"/>
        <charset val="128"/>
      </rPr>
      <t>産科医療保証制度加入医療機関=420,000円</t>
    </r>
    <r>
      <rPr>
        <sz val="14"/>
        <color indexed="10"/>
        <rFont val="ＭＳ 明朝"/>
        <family val="1"/>
        <charset val="128"/>
      </rPr>
      <t xml:space="preserve">
</t>
    </r>
    <rPh sb="0" eb="3">
      <t>シュッサンヒ</t>
    </rPh>
    <rPh sb="4" eb="6">
      <t>カゾク</t>
    </rPh>
    <rPh sb="6" eb="9">
      <t>シュッサンヒ</t>
    </rPh>
    <rPh sb="10" eb="12">
      <t>ホウテイ</t>
    </rPh>
    <rPh sb="12" eb="15">
      <t>キュウフガク</t>
    </rPh>
    <rPh sb="18" eb="20">
      <t>サンカ</t>
    </rPh>
    <rPh sb="20" eb="22">
      <t>イリョウ</t>
    </rPh>
    <rPh sb="22" eb="24">
      <t>ホショウ</t>
    </rPh>
    <rPh sb="24" eb="26">
      <t>セイド</t>
    </rPh>
    <rPh sb="26" eb="28">
      <t>カニュウ</t>
    </rPh>
    <rPh sb="28" eb="30">
      <t>イリョウ</t>
    </rPh>
    <rPh sb="30" eb="32">
      <t>キカン</t>
    </rPh>
    <rPh sb="40" eb="41">
      <t>エン</t>
    </rPh>
    <phoneticPr fontId="5"/>
  </si>
  <si>
    <t>①医療機関と合意した文書の写し</t>
    <rPh sb="1" eb="3">
      <t>イリョウ</t>
    </rPh>
    <rPh sb="3" eb="5">
      <t>キカン</t>
    </rPh>
    <rPh sb="6" eb="8">
      <t>ゴウイ</t>
    </rPh>
    <rPh sb="10" eb="12">
      <t>ブンショ</t>
    </rPh>
    <rPh sb="13" eb="14">
      <t>ウツ</t>
    </rPh>
    <phoneticPr fontId="5"/>
  </si>
  <si>
    <r>
      <t>②費用の内容を記した明細書の写し</t>
    </r>
    <r>
      <rPr>
        <sz val="11"/>
        <rFont val="ＭＳ 明朝"/>
        <family val="1"/>
        <charset val="128"/>
      </rPr>
      <t>(産科医療保障制度に加入している医療機関等の場合は，「産科医療保障制度加入期間」のｽﾀﾝﾌﾟが押されているもの。)</t>
    </r>
    <rPh sb="1" eb="3">
      <t>ヒヨウ</t>
    </rPh>
    <rPh sb="4" eb="6">
      <t>ナイヨウ</t>
    </rPh>
    <rPh sb="7" eb="8">
      <t>キ</t>
    </rPh>
    <rPh sb="10" eb="13">
      <t>メイサイショ</t>
    </rPh>
    <rPh sb="14" eb="15">
      <t>ウツ</t>
    </rPh>
    <rPh sb="26" eb="28">
      <t>カニュウ</t>
    </rPh>
    <rPh sb="32" eb="34">
      <t>イリョウ</t>
    </rPh>
    <rPh sb="34" eb="36">
      <t>キカン</t>
    </rPh>
    <rPh sb="36" eb="37">
      <t>トウ</t>
    </rPh>
    <rPh sb="38" eb="40">
      <t>バアイ</t>
    </rPh>
    <rPh sb="51" eb="53">
      <t>カニュウ</t>
    </rPh>
    <rPh sb="53" eb="55">
      <t>キカン</t>
    </rPh>
    <rPh sb="63" eb="64">
      <t>オ</t>
    </rPh>
    <phoneticPr fontId="5"/>
  </si>
  <si>
    <r>
      <t>③医療機関等の領収書の写し</t>
    </r>
    <r>
      <rPr>
        <sz val="11"/>
        <rFont val="ＭＳ 明朝"/>
        <family val="1"/>
        <charset val="128"/>
      </rPr>
      <t>(産科医療保障制度に加入している医療機関等の場合は，「産科医療保障制度加入期間」のｽﾀﾝﾌﾟが押されているもの。)</t>
    </r>
    <rPh sb="1" eb="3">
      <t>イリョウ</t>
    </rPh>
    <rPh sb="3" eb="5">
      <t>キカン</t>
    </rPh>
    <rPh sb="5" eb="6">
      <t>トウ</t>
    </rPh>
    <rPh sb="7" eb="10">
      <t>リョウシュウショ</t>
    </rPh>
    <rPh sb="11" eb="12">
      <t>ウツ</t>
    </rPh>
    <phoneticPr fontId="5"/>
  </si>
  <si>
    <t>H31.3改定</t>
    <rPh sb="5" eb="7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</si>
</sst>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0;"/>
    <numFmt numFmtId="177" formatCode="#,##0_ "/>
  </numFmts>
  <fonts count="58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b/>
      <sz val="22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sz val="18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8"/>
      <color theme="0"/>
      <name val="ＭＳ 明朝"/>
      <family val="1"/>
      <charset val="128"/>
    </font>
    <font>
      <sz val="14"/>
      <name val="ＭＳ ゴシック"/>
      <family val="3"/>
      <charset val="128"/>
    </font>
    <font>
      <sz val="18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name val="ＭＳ 明朝"/>
      <family val="1"/>
      <charset val="128"/>
    </font>
    <font>
      <sz val="16"/>
      <color theme="0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4"/>
      <color theme="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2"/>
      <name val="ＪＳＰゴシック"/>
      <family val="3"/>
      <charset val="128"/>
    </font>
    <font>
      <sz val="12"/>
      <color indexed="10"/>
      <name val="ＪＳＰゴシック"/>
      <family val="3"/>
      <charset val="128"/>
    </font>
    <font>
      <u/>
      <sz val="14"/>
      <color indexed="10"/>
      <name val="ＭＳ 明朝"/>
      <family val="1"/>
      <charset val="128"/>
    </font>
    <font>
      <sz val="20"/>
      <color theme="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20"/>
      <name val="ＭＳ Ｐゴシック"/>
      <family val="3"/>
      <charset val="128"/>
    </font>
    <font>
      <sz val="20"/>
      <color rgb="FFFF0000"/>
      <name val="ＭＳ 明朝"/>
      <family val="1"/>
      <charset val="128"/>
    </font>
    <font>
      <sz val="14"/>
      <color rgb="FF0000CC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0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b/>
      <sz val="14"/>
      <color rgb="FF0000CC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sz val="22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rgb="FF0000CC"/>
      </left>
      <right/>
      <top style="thick">
        <color rgb="FF0000CC"/>
      </top>
      <bottom/>
      <diagonal/>
    </border>
    <border>
      <left/>
      <right/>
      <top style="thick">
        <color rgb="FF0000CC"/>
      </top>
      <bottom/>
      <diagonal/>
    </border>
    <border>
      <left style="thin">
        <color indexed="64"/>
      </left>
      <right/>
      <top style="thick">
        <color rgb="FF0000CC"/>
      </top>
      <bottom/>
      <diagonal/>
    </border>
    <border>
      <left/>
      <right style="thin">
        <color indexed="64"/>
      </right>
      <top style="thick">
        <color rgb="FF0000CC"/>
      </top>
      <bottom/>
      <diagonal/>
    </border>
    <border>
      <left/>
      <right style="thick">
        <color rgb="FF0000CC"/>
      </right>
      <top style="thick">
        <color rgb="FF0000CC"/>
      </top>
      <bottom/>
      <diagonal/>
    </border>
    <border>
      <left style="thick">
        <color rgb="FF0000CC"/>
      </left>
      <right/>
      <top/>
      <bottom style="thin">
        <color indexed="64"/>
      </bottom>
      <diagonal/>
    </border>
    <border>
      <left/>
      <right style="thick">
        <color rgb="FF0000CC"/>
      </right>
      <top/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/>
      <diagonal/>
    </border>
    <border>
      <left/>
      <right style="thick">
        <color rgb="FF0000CC"/>
      </right>
      <top style="thin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/>
      <right style="thick">
        <color rgb="FF0000CC"/>
      </right>
      <top/>
      <bottom/>
      <diagonal/>
    </border>
    <border>
      <left style="thick">
        <color rgb="FF0000CC"/>
      </left>
      <right/>
      <top/>
      <bottom style="thick">
        <color rgb="FF0000CC"/>
      </bottom>
      <diagonal/>
    </border>
    <border>
      <left/>
      <right/>
      <top/>
      <bottom style="thick">
        <color rgb="FF0000CC"/>
      </bottom>
      <diagonal/>
    </border>
    <border>
      <left/>
      <right style="thick">
        <color rgb="FF0000CC"/>
      </right>
      <top/>
      <bottom style="thick">
        <color rgb="FF0000CC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579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17" fillId="0" borderId="0" xfId="0" applyFont="1" applyAlignment="1">
      <alignment vertical="center"/>
    </xf>
    <xf numFmtId="0" fontId="17" fillId="0" borderId="1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7" fillId="0" borderId="0" xfId="0" applyFont="1" applyAlignment="1">
      <alignment horizontal="distributed" vertical="center"/>
    </xf>
    <xf numFmtId="0" fontId="15" fillId="0" borderId="1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10" borderId="0" xfId="0" applyFont="1" applyFill="1" applyAlignment="1">
      <alignment vertical="center"/>
    </xf>
    <xf numFmtId="176" fontId="15" fillId="0" borderId="0" xfId="0" applyNumberFormat="1" applyFont="1" applyAlignment="1">
      <alignment horizontal="center" vertical="center"/>
    </xf>
    <xf numFmtId="58" fontId="20" fillId="0" borderId="11" xfId="0" applyNumberFormat="1" applyFont="1" applyBorder="1" applyAlignment="1">
      <alignment horizontal="center" vertical="center"/>
    </xf>
    <xf numFmtId="58" fontId="20" fillId="0" borderId="9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distributed" vertical="center"/>
    </xf>
    <xf numFmtId="0" fontId="35" fillId="0" borderId="0" xfId="0" applyFont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5" fillId="0" borderId="17" xfId="0" applyFont="1" applyBorder="1" applyAlignment="1">
      <alignment vertical="center"/>
    </xf>
    <xf numFmtId="0" fontId="15" fillId="0" borderId="0" xfId="0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15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17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176" fontId="15" fillId="0" borderId="0" xfId="0" applyNumberFormat="1" applyFont="1" applyAlignment="1">
      <alignment horizontal="left" vertical="center"/>
    </xf>
    <xf numFmtId="176" fontId="15" fillId="0" borderId="0" xfId="0" applyNumberFormat="1" applyFont="1" applyAlignment="1">
      <alignment horizontal="center" vertical="top"/>
    </xf>
    <xf numFmtId="176" fontId="15" fillId="0" borderId="0" xfId="0" applyNumberFormat="1" applyFont="1" applyAlignment="1">
      <alignment vertical="center" wrapText="1"/>
    </xf>
    <xf numFmtId="176" fontId="15" fillId="0" borderId="0" xfId="0" applyNumberFormat="1" applyFont="1" applyAlignment="1">
      <alignment horizontal="left" vertical="center" wrapText="1"/>
    </xf>
    <xf numFmtId="176" fontId="20" fillId="0" borderId="19" xfId="0" applyNumberFormat="1" applyFont="1" applyBorder="1" applyAlignment="1">
      <alignment horizontal="left" vertical="center" shrinkToFit="1"/>
    </xf>
    <xf numFmtId="0" fontId="20" fillId="0" borderId="19" xfId="0" applyFont="1" applyBorder="1" applyAlignment="1">
      <alignment vertical="center" shrinkToFit="1"/>
    </xf>
    <xf numFmtId="0" fontId="15" fillId="0" borderId="20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176" fontId="20" fillId="0" borderId="0" xfId="0" quotePrefix="1" applyNumberFormat="1" applyFont="1" applyBorder="1" applyAlignment="1">
      <alignment vertical="center" shrinkToFit="1"/>
    </xf>
    <xf numFmtId="176" fontId="20" fillId="0" borderId="9" xfId="0" applyNumberFormat="1" applyFont="1" applyBorder="1" applyAlignment="1">
      <alignment horizontal="righ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176" fontId="20" fillId="0" borderId="9" xfId="0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left" vertical="center" shrinkToFit="1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15" fillId="9" borderId="0" xfId="0" applyFont="1" applyFill="1" applyBorder="1" applyAlignment="1">
      <alignment vertical="center"/>
    </xf>
    <xf numFmtId="176" fontId="20" fillId="0" borderId="68" xfId="0" applyNumberFormat="1" applyFont="1" applyBorder="1" applyAlignment="1">
      <alignment horizontal="left" vertical="center" shrinkToFit="1"/>
    </xf>
    <xf numFmtId="176" fontId="20" fillId="0" borderId="22" xfId="0" applyNumberFormat="1" applyFont="1" applyBorder="1" applyAlignment="1">
      <alignment horizontal="left" vertical="center" shrinkToFit="1"/>
    </xf>
    <xf numFmtId="0" fontId="20" fillId="0" borderId="22" xfId="0" applyFont="1" applyBorder="1" applyAlignment="1">
      <alignment vertical="center" shrinkToFit="1"/>
    </xf>
    <xf numFmtId="0" fontId="20" fillId="0" borderId="23" xfId="0" applyFont="1" applyBorder="1" applyAlignment="1">
      <alignment vertical="center"/>
    </xf>
    <xf numFmtId="0" fontId="21" fillId="0" borderId="0" xfId="0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left" vertical="center"/>
    </xf>
    <xf numFmtId="0" fontId="15" fillId="0" borderId="52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left" vertical="center"/>
    </xf>
    <xf numFmtId="58" fontId="15" fillId="0" borderId="0" xfId="0" applyNumberFormat="1" applyFont="1" applyBorder="1" applyAlignment="1">
      <alignment vertical="center" shrinkToFit="1"/>
    </xf>
    <xf numFmtId="177" fontId="35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quotePrefix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vertical="center"/>
    </xf>
    <xf numFmtId="177" fontId="20" fillId="0" borderId="0" xfId="0" applyNumberFormat="1" applyFont="1" applyBorder="1" applyAlignment="1">
      <alignment vertical="center"/>
    </xf>
    <xf numFmtId="58" fontId="20" fillId="0" borderId="0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77" fontId="41" fillId="0" borderId="22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47" fillId="0" borderId="78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0" fontId="47" fillId="0" borderId="79" xfId="0" applyFont="1" applyBorder="1" applyAlignment="1">
      <alignment horizontal="left" vertical="center"/>
    </xf>
    <xf numFmtId="177" fontId="41" fillId="0" borderId="0" xfId="0" applyNumberFormat="1" applyFont="1" applyBorder="1" applyAlignment="1">
      <alignment horizontal="right" vertical="center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58" fontId="20" fillId="0" borderId="4" xfId="0" applyNumberFormat="1" applyFont="1" applyBorder="1" applyAlignment="1">
      <alignment horizontal="center" vertical="center"/>
    </xf>
    <xf numFmtId="58" fontId="20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distributed" vertical="center"/>
    </xf>
    <xf numFmtId="0" fontId="20" fillId="0" borderId="0" xfId="0" applyFont="1" applyAlignment="1">
      <alignment vertical="center" shrinkToFit="1"/>
    </xf>
    <xf numFmtId="58" fontId="20" fillId="0" borderId="0" xfId="0" applyNumberFormat="1" applyFont="1" applyBorder="1" applyAlignment="1">
      <alignment vertical="center" shrinkToFit="1"/>
    </xf>
    <xf numFmtId="0" fontId="52" fillId="0" borderId="0" xfId="0" applyFont="1" applyAlignment="1">
      <alignment vertical="center" shrinkToFit="1"/>
    </xf>
    <xf numFmtId="176" fontId="20" fillId="0" borderId="0" xfId="0" applyNumberFormat="1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52" fillId="0" borderId="2" xfId="0" applyFont="1" applyBorder="1" applyAlignment="1">
      <alignment vertical="center" shrinkToFit="1"/>
    </xf>
    <xf numFmtId="0" fontId="52" fillId="0" borderId="3" xfId="0" applyFont="1" applyBorder="1" applyAlignment="1">
      <alignment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8" borderId="1" xfId="0" applyFont="1" applyFill="1" applyBorder="1" applyAlignment="1">
      <alignment horizontal="center" vertical="center" shrinkToFit="1"/>
    </xf>
    <xf numFmtId="0" fontId="20" fillId="8" borderId="3" xfId="0" applyFont="1" applyFill="1" applyBorder="1" applyAlignment="1">
      <alignment horizontal="center" vertical="center" shrinkToFit="1"/>
    </xf>
    <xf numFmtId="0" fontId="35" fillId="4" borderId="1" xfId="0" applyFont="1" applyFill="1" applyBorder="1" applyAlignment="1">
      <alignment horizontal="center" vertical="center" shrinkToFit="1"/>
    </xf>
    <xf numFmtId="0" fontId="52" fillId="4" borderId="2" xfId="0" applyFont="1" applyFill="1" applyBorder="1" applyAlignment="1">
      <alignment vertical="center" shrinkToFit="1"/>
    </xf>
    <xf numFmtId="0" fontId="52" fillId="4" borderId="3" xfId="0" applyFont="1" applyFill="1" applyBorder="1" applyAlignment="1">
      <alignment vertical="center" shrinkToFit="1"/>
    </xf>
    <xf numFmtId="58" fontId="42" fillId="0" borderId="1" xfId="0" applyNumberFormat="1" applyFont="1" applyBorder="1" applyAlignment="1">
      <alignment horizontal="center" vertical="center" shrinkToFit="1"/>
    </xf>
    <xf numFmtId="58" fontId="53" fillId="0" borderId="2" xfId="0" applyNumberFormat="1" applyFont="1" applyBorder="1" applyAlignment="1">
      <alignment vertical="center" shrinkToFit="1"/>
    </xf>
    <xf numFmtId="58" fontId="53" fillId="0" borderId="3" xfId="0" applyNumberFormat="1" applyFont="1" applyBorder="1" applyAlignment="1">
      <alignment vertical="center" shrinkToFit="1"/>
    </xf>
    <xf numFmtId="0" fontId="51" fillId="2" borderId="1" xfId="0" applyFont="1" applyFill="1" applyBorder="1" applyAlignment="1">
      <alignment horizontal="center" vertical="center" shrinkToFit="1"/>
    </xf>
    <xf numFmtId="0" fontId="51" fillId="2" borderId="3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5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0" fillId="0" borderId="54" xfId="0" applyFont="1" applyBorder="1" applyAlignment="1">
      <alignment horizontal="left" vertical="center" shrinkToFit="1"/>
    </xf>
    <xf numFmtId="0" fontId="20" fillId="0" borderId="7" xfId="0" applyFont="1" applyBorder="1" applyAlignment="1">
      <alignment horizontal="left" vertical="center" shrinkToFit="1"/>
    </xf>
    <xf numFmtId="0" fontId="20" fillId="0" borderId="55" xfId="0" applyFont="1" applyBorder="1" applyAlignment="1">
      <alignment horizontal="left" vertical="center" shrinkToFit="1"/>
    </xf>
    <xf numFmtId="0" fontId="57" fillId="0" borderId="0" xfId="0" applyFont="1" applyAlignment="1">
      <alignment horizontal="distributed" vertical="center"/>
    </xf>
    <xf numFmtId="0" fontId="17" fillId="0" borderId="0" xfId="0" applyFont="1" applyAlignment="1">
      <alignment horizontal="distributed" vertical="center"/>
    </xf>
    <xf numFmtId="0" fontId="15" fillId="0" borderId="13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9" fillId="0" borderId="0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57" fillId="0" borderId="0" xfId="0" applyFont="1" applyAlignment="1">
      <alignment horizontal="distributed"/>
    </xf>
    <xf numFmtId="0" fontId="57" fillId="0" borderId="0" xfId="0" applyFont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shrinkToFit="1"/>
    </xf>
    <xf numFmtId="0" fontId="46" fillId="0" borderId="2" xfId="0" applyFont="1" applyBorder="1" applyAlignment="1">
      <alignment horizontal="left" vertical="center" shrinkToFit="1"/>
    </xf>
    <xf numFmtId="0" fontId="46" fillId="0" borderId="3" xfId="0" applyFont="1" applyBorder="1" applyAlignment="1">
      <alignment horizontal="left" vertical="center" shrinkToFit="1"/>
    </xf>
    <xf numFmtId="0" fontId="55" fillId="4" borderId="1" xfId="0" applyNumberFormat="1" applyFont="1" applyFill="1" applyBorder="1" applyAlignment="1">
      <alignment horizontal="center" vertical="center" shrinkToFit="1"/>
    </xf>
    <xf numFmtId="0" fontId="56" fillId="4" borderId="2" xfId="0" applyNumberFormat="1" applyFont="1" applyFill="1" applyBorder="1" applyAlignment="1">
      <alignment vertical="center" shrinkToFit="1"/>
    </xf>
    <xf numFmtId="0" fontId="56" fillId="4" borderId="3" xfId="0" applyNumberFormat="1" applyFont="1" applyFill="1" applyBorder="1" applyAlignment="1">
      <alignment vertical="center" shrinkToFit="1"/>
    </xf>
    <xf numFmtId="0" fontId="35" fillId="4" borderId="1" xfId="0" applyFont="1" applyFill="1" applyBorder="1" applyAlignment="1">
      <alignment horizontal="left" vertical="center" shrinkToFit="1"/>
    </xf>
    <xf numFmtId="0" fontId="35" fillId="4" borderId="2" xfId="0" applyFont="1" applyFill="1" applyBorder="1" applyAlignment="1">
      <alignment horizontal="left" vertical="center" shrinkToFit="1"/>
    </xf>
    <xf numFmtId="0" fontId="35" fillId="4" borderId="3" xfId="0" applyFont="1" applyFill="1" applyBorder="1" applyAlignment="1">
      <alignment horizontal="left" vertical="center" shrinkToFit="1"/>
    </xf>
    <xf numFmtId="0" fontId="35" fillId="0" borderId="9" xfId="0" applyFont="1" applyBorder="1" applyAlignment="1">
      <alignment horizontal="center" vertical="center" shrinkToFit="1"/>
    </xf>
    <xf numFmtId="0" fontId="35" fillId="0" borderId="0" xfId="0" applyFont="1" applyAlignment="1">
      <alignment horizontal="center" vertical="center" shrinkToFit="1"/>
    </xf>
    <xf numFmtId="0" fontId="42" fillId="0" borderId="1" xfId="0" applyFont="1" applyBorder="1" applyAlignment="1" applyProtection="1">
      <alignment horizontal="center" vertical="center" shrinkToFit="1"/>
      <protection locked="0"/>
    </xf>
    <xf numFmtId="57" fontId="46" fillId="0" borderId="1" xfId="0" applyNumberFormat="1" applyFont="1" applyBorder="1" applyAlignment="1">
      <alignment horizontal="center" vertical="center" shrinkToFit="1"/>
    </xf>
    <xf numFmtId="57" fontId="46" fillId="0" borderId="2" xfId="0" applyNumberFormat="1" applyFont="1" applyBorder="1" applyAlignment="1">
      <alignment horizontal="center" vertical="center" shrinkToFit="1"/>
    </xf>
    <xf numFmtId="57" fontId="46" fillId="0" borderId="12" xfId="0" applyNumberFormat="1" applyFont="1" applyBorder="1" applyAlignment="1">
      <alignment horizontal="center" vertical="center" shrinkToFit="1"/>
    </xf>
    <xf numFmtId="0" fontId="37" fillId="4" borderId="2" xfId="0" applyFont="1" applyFill="1" applyBorder="1" applyAlignment="1">
      <alignment horizontal="center" vertical="center" shrinkToFit="1"/>
    </xf>
    <xf numFmtId="0" fontId="37" fillId="4" borderId="3" xfId="0" applyFont="1" applyFill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23" xfId="0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shrinkToFi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49" fontId="24" fillId="0" borderId="18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176" fontId="23" fillId="0" borderId="36" xfId="0" applyNumberFormat="1" applyFont="1" applyBorder="1" applyAlignment="1">
      <alignment horizontal="center" vertical="center"/>
    </xf>
    <xf numFmtId="0" fontId="0" fillId="0" borderId="41" xfId="0" applyBorder="1" applyAlignment="1">
      <alignment vertical="center"/>
    </xf>
    <xf numFmtId="176" fontId="23" fillId="0" borderId="37" xfId="0" applyNumberFormat="1" applyFont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176" fontId="28" fillId="0" borderId="37" xfId="0" applyNumberFormat="1" applyFont="1" applyBorder="1" applyAlignment="1">
      <alignment horizontal="center" vertical="center"/>
    </xf>
    <xf numFmtId="0" fontId="31" fillId="0" borderId="42" xfId="0" applyFont="1" applyBorder="1" applyAlignment="1">
      <alignment vertical="center"/>
    </xf>
    <xf numFmtId="176" fontId="28" fillId="0" borderId="38" xfId="0" applyNumberFormat="1" applyFont="1" applyBorder="1" applyAlignment="1">
      <alignment horizontal="center" vertical="center"/>
    </xf>
    <xf numFmtId="0" fontId="31" fillId="0" borderId="43" xfId="0" applyFont="1" applyBorder="1" applyAlignment="1">
      <alignment vertical="center"/>
    </xf>
    <xf numFmtId="0" fontId="23" fillId="0" borderId="39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textRotation="255" shrinkToFit="1"/>
    </xf>
    <xf numFmtId="0" fontId="15" fillId="0" borderId="44" xfId="0" applyFont="1" applyBorder="1" applyAlignment="1">
      <alignment horizontal="center" vertical="center" textRotation="255" shrinkToFit="1"/>
    </xf>
    <xf numFmtId="0" fontId="15" fillId="0" borderId="16" xfId="0" applyFont="1" applyBorder="1" applyAlignment="1">
      <alignment horizontal="center" vertical="center" textRotation="255" shrinkToFit="1"/>
    </xf>
    <xf numFmtId="0" fontId="15" fillId="0" borderId="10" xfId="0" applyFont="1" applyBorder="1" applyAlignment="1">
      <alignment horizontal="center" vertical="center" textRotation="255" shrinkToFit="1"/>
    </xf>
    <xf numFmtId="0" fontId="15" fillId="0" borderId="54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center" vertical="center" textRotation="255" shrinkToFit="1"/>
    </xf>
    <xf numFmtId="0" fontId="15" fillId="0" borderId="45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76" fontId="26" fillId="0" borderId="38" xfId="0" applyNumberFormat="1" applyFont="1" applyBorder="1" applyAlignment="1">
      <alignment horizontal="center" vertical="center"/>
    </xf>
    <xf numFmtId="0" fontId="30" fillId="0" borderId="43" xfId="0" applyFont="1" applyBorder="1" applyAlignment="1">
      <alignment vertical="center"/>
    </xf>
    <xf numFmtId="0" fontId="27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176" fontId="28" fillId="0" borderId="36" xfId="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176" fontId="26" fillId="0" borderId="36" xfId="0" applyNumberFormat="1" applyFont="1" applyBorder="1" applyAlignment="1">
      <alignment horizontal="center" vertical="center"/>
    </xf>
    <xf numFmtId="0" fontId="30" fillId="0" borderId="41" xfId="0" applyFont="1" applyBorder="1" applyAlignment="1">
      <alignment vertical="center"/>
    </xf>
    <xf numFmtId="176" fontId="26" fillId="0" borderId="37" xfId="0" applyNumberFormat="1" applyFont="1" applyBorder="1" applyAlignment="1">
      <alignment horizontal="center" vertical="center"/>
    </xf>
    <xf numFmtId="0" fontId="30" fillId="0" borderId="42" xfId="0" applyFont="1" applyBorder="1" applyAlignment="1">
      <alignment vertical="center"/>
    </xf>
    <xf numFmtId="176" fontId="23" fillId="0" borderId="38" xfId="0" applyNumberFormat="1" applyFont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29" fillId="0" borderId="4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0" xfId="0" applyBorder="1" applyAlignment="1">
      <alignment vertical="center"/>
    </xf>
    <xf numFmtId="0" fontId="34" fillId="0" borderId="57" xfId="0" applyFont="1" applyBorder="1" applyAlignment="1">
      <alignment horizontal="center" vertical="center"/>
    </xf>
    <xf numFmtId="0" fontId="36" fillId="0" borderId="61" xfId="0" applyFont="1" applyBorder="1" applyAlignment="1">
      <alignment vertical="center"/>
    </xf>
    <xf numFmtId="0" fontId="34" fillId="0" borderId="58" xfId="0" applyFont="1" applyBorder="1" applyAlignment="1">
      <alignment horizontal="center" vertical="center"/>
    </xf>
    <xf numFmtId="0" fontId="36" fillId="0" borderId="62" xfId="0" applyFont="1" applyBorder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4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left" vertical="center"/>
    </xf>
    <xf numFmtId="0" fontId="29" fillId="0" borderId="55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55" xfId="0" applyFont="1" applyBorder="1" applyAlignment="1">
      <alignment horizontal="left" vertical="center"/>
    </xf>
    <xf numFmtId="0" fontId="29" fillId="0" borderId="59" xfId="0" applyFont="1" applyBorder="1" applyAlignment="1">
      <alignment horizontal="center" vertical="center"/>
    </xf>
    <xf numFmtId="0" fontId="37" fillId="0" borderId="43" xfId="0" applyFont="1" applyBorder="1" applyAlignment="1">
      <alignment vertical="center"/>
    </xf>
    <xf numFmtId="0" fontId="34" fillId="0" borderId="51" xfId="0" applyFont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0" fontId="34" fillId="0" borderId="63" xfId="0" applyFont="1" applyBorder="1" applyAlignment="1">
      <alignment horizontal="center" vertical="center"/>
    </xf>
    <xf numFmtId="0" fontId="34" fillId="0" borderId="64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37" fillId="0" borderId="61" xfId="0" applyFont="1" applyBorder="1" applyAlignment="1">
      <alignment vertical="center"/>
    </xf>
    <xf numFmtId="0" fontId="34" fillId="0" borderId="59" xfId="0" applyFont="1" applyBorder="1" applyAlignment="1">
      <alignment horizontal="center" vertical="center"/>
    </xf>
    <xf numFmtId="0" fontId="36" fillId="0" borderId="43" xfId="0" applyFont="1" applyBorder="1" applyAlignment="1">
      <alignment vertical="center"/>
    </xf>
    <xf numFmtId="0" fontId="34" fillId="0" borderId="3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5" fillId="0" borderId="52" xfId="0" applyFont="1" applyBorder="1" applyAlignment="1">
      <alignment horizontal="center" vertical="center"/>
    </xf>
    <xf numFmtId="0" fontId="35" fillId="0" borderId="53" xfId="0" applyFont="1" applyBorder="1" applyAlignment="1">
      <alignment horizontal="center" vertical="center"/>
    </xf>
    <xf numFmtId="0" fontId="35" fillId="0" borderId="64" xfId="0" applyFont="1" applyBorder="1" applyAlignment="1">
      <alignment horizontal="center" vertical="center"/>
    </xf>
    <xf numFmtId="0" fontId="35" fillId="0" borderId="65" xfId="0" applyFont="1" applyBorder="1" applyAlignment="1">
      <alignment horizontal="center" vertical="center"/>
    </xf>
    <xf numFmtId="0" fontId="20" fillId="0" borderId="56" xfId="0" applyFont="1" applyBorder="1" applyAlignment="1">
      <alignment horizontal="left" vertical="center" wrapText="1" shrinkToFit="1"/>
    </xf>
    <xf numFmtId="0" fontId="20" fillId="0" borderId="4" xfId="0" applyFont="1" applyBorder="1" applyAlignment="1">
      <alignment horizontal="left" vertical="center" wrapText="1" shrinkToFit="1"/>
    </xf>
    <xf numFmtId="0" fontId="20" fillId="0" borderId="16" xfId="0" applyFont="1" applyBorder="1" applyAlignment="1">
      <alignment horizontal="left" vertical="center" wrapText="1" shrinkToFit="1"/>
    </xf>
    <xf numFmtId="0" fontId="20" fillId="0" borderId="0" xfId="0" applyFont="1" applyBorder="1" applyAlignment="1">
      <alignment horizontal="left" vertical="center" wrapText="1" shrinkToFit="1"/>
    </xf>
    <xf numFmtId="0" fontId="20" fillId="0" borderId="21" xfId="0" applyFont="1" applyBorder="1" applyAlignment="1">
      <alignment horizontal="left" vertical="center" wrapText="1" shrinkToFit="1"/>
    </xf>
    <xf numFmtId="0" fontId="20" fillId="0" borderId="22" xfId="0" applyFont="1" applyBorder="1" applyAlignment="1">
      <alignment horizontal="left" vertical="center" wrapText="1" shrinkToFit="1"/>
    </xf>
    <xf numFmtId="58" fontId="21" fillId="0" borderId="4" xfId="0" applyNumberFormat="1" applyFont="1" applyBorder="1" applyAlignment="1">
      <alignment horizontal="left" vertical="center" wrapText="1"/>
    </xf>
    <xf numFmtId="58" fontId="21" fillId="0" borderId="5" xfId="0" applyNumberFormat="1" applyFont="1" applyBorder="1" applyAlignment="1">
      <alignment horizontal="left" vertical="center" wrapText="1"/>
    </xf>
    <xf numFmtId="58" fontId="21" fillId="0" borderId="0" xfId="0" applyNumberFormat="1" applyFont="1" applyBorder="1" applyAlignment="1">
      <alignment horizontal="left" vertical="center" wrapText="1"/>
    </xf>
    <xf numFmtId="58" fontId="21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 shrinkToFit="1"/>
    </xf>
    <xf numFmtId="0" fontId="20" fillId="0" borderId="5" xfId="0" applyFont="1" applyBorder="1" applyAlignment="1">
      <alignment horizontal="left" vertical="center" wrapText="1" shrinkToFit="1"/>
    </xf>
    <xf numFmtId="0" fontId="20" fillId="0" borderId="9" xfId="0" applyFont="1" applyBorder="1" applyAlignment="1">
      <alignment horizontal="left" vertical="center" wrapText="1" shrinkToFit="1"/>
    </xf>
    <xf numFmtId="0" fontId="20" fillId="0" borderId="10" xfId="0" applyFont="1" applyBorder="1" applyAlignment="1">
      <alignment horizontal="left" vertical="center" wrapText="1" shrinkToFit="1"/>
    </xf>
    <xf numFmtId="0" fontId="20" fillId="0" borderId="68" xfId="0" applyFont="1" applyBorder="1" applyAlignment="1">
      <alignment horizontal="left" vertical="center" wrapText="1" shrinkToFit="1"/>
    </xf>
    <xf numFmtId="0" fontId="20" fillId="0" borderId="60" xfId="0" applyFont="1" applyBorder="1" applyAlignment="1">
      <alignment horizontal="left" vertical="center" wrapText="1" shrinkToFit="1"/>
    </xf>
    <xf numFmtId="58" fontId="21" fillId="0" borderId="50" xfId="0" applyNumberFormat="1" applyFont="1" applyBorder="1" applyAlignment="1">
      <alignment horizontal="left" vertical="center" wrapText="1"/>
    </xf>
    <xf numFmtId="58" fontId="21" fillId="0" borderId="17" xfId="0" applyNumberFormat="1" applyFont="1" applyBorder="1" applyAlignment="1">
      <alignment horizontal="left" vertical="center" wrapText="1"/>
    </xf>
    <xf numFmtId="0" fontId="21" fillId="0" borderId="56" xfId="0" applyFont="1" applyBorder="1" applyAlignment="1">
      <alignment horizontal="left" vertical="center" wrapText="1" shrinkToFit="1"/>
    </xf>
    <xf numFmtId="0" fontId="21" fillId="0" borderId="4" xfId="0" applyFont="1" applyBorder="1" applyAlignment="1">
      <alignment horizontal="left" vertical="center" wrapText="1" shrinkToFit="1"/>
    </xf>
    <xf numFmtId="0" fontId="21" fillId="0" borderId="16" xfId="0" applyFont="1" applyBorder="1" applyAlignment="1">
      <alignment horizontal="left" vertical="center" wrapText="1" shrinkToFit="1"/>
    </xf>
    <xf numFmtId="0" fontId="21" fillId="0" borderId="0" xfId="0" applyFont="1" applyBorder="1" applyAlignment="1">
      <alignment horizontal="left" vertical="center" wrapText="1" shrinkToFit="1"/>
    </xf>
    <xf numFmtId="0" fontId="20" fillId="0" borderId="31" xfId="0" applyFont="1" applyBorder="1" applyAlignment="1">
      <alignment horizontal="center" vertical="center"/>
    </xf>
    <xf numFmtId="0" fontId="38" fillId="0" borderId="33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 wrapText="1"/>
    </xf>
    <xf numFmtId="0" fontId="38" fillId="0" borderId="66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38" fillId="0" borderId="33" xfId="0" applyFont="1" applyBorder="1" applyAlignment="1">
      <alignment horizontal="center" vertical="center" shrinkToFit="1"/>
    </xf>
    <xf numFmtId="0" fontId="38" fillId="0" borderId="34" xfId="0" applyFont="1" applyBorder="1" applyAlignment="1">
      <alignment horizontal="center" vertical="center" shrinkToFit="1"/>
    </xf>
    <xf numFmtId="0" fontId="38" fillId="0" borderId="66" xfId="0" applyFont="1" applyBorder="1" applyAlignment="1">
      <alignment horizontal="center" vertical="center" shrinkToFit="1"/>
    </xf>
    <xf numFmtId="0" fontId="20" fillId="0" borderId="56" xfId="0" applyFont="1" applyBorder="1" applyAlignment="1">
      <alignment horizontal="center" vertical="center" wrapText="1" shrinkToFit="1"/>
    </xf>
    <xf numFmtId="0" fontId="20" fillId="0" borderId="4" xfId="0" applyFont="1" applyBorder="1" applyAlignment="1">
      <alignment horizontal="center" vertical="center" wrapText="1" shrinkToFit="1"/>
    </xf>
    <xf numFmtId="0" fontId="20" fillId="0" borderId="5" xfId="0" applyFont="1" applyBorder="1" applyAlignment="1">
      <alignment horizontal="center" vertical="center" wrapText="1" shrinkToFit="1"/>
    </xf>
    <xf numFmtId="0" fontId="20" fillId="0" borderId="2" xfId="0" applyFont="1" applyBorder="1" applyAlignment="1">
      <alignment horizontal="center" vertical="center" wrapText="1" shrinkToFit="1"/>
    </xf>
    <xf numFmtId="0" fontId="20" fillId="0" borderId="3" xfId="0" applyFont="1" applyBorder="1" applyAlignment="1">
      <alignment horizontal="center" vertical="center" wrapText="1" shrinkToFit="1"/>
    </xf>
    <xf numFmtId="0" fontId="35" fillId="0" borderId="0" xfId="0" applyFont="1" applyAlignment="1">
      <alignment horizontal="left" vertical="center" wrapText="1"/>
    </xf>
    <xf numFmtId="0" fontId="20" fillId="0" borderId="39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37" fillId="0" borderId="62" xfId="0" applyFont="1" applyBorder="1" applyAlignment="1">
      <alignment vertical="center"/>
    </xf>
    <xf numFmtId="0" fontId="21" fillId="0" borderId="11" xfId="0" applyFont="1" applyBorder="1" applyAlignment="1">
      <alignment horizontal="left" vertical="center" wrapText="1" shrinkToFit="1"/>
    </xf>
    <xf numFmtId="0" fontId="21" fillId="0" borderId="5" xfId="0" applyFont="1" applyBorder="1" applyAlignment="1">
      <alignment horizontal="left" vertical="center" wrapText="1" shrinkToFit="1"/>
    </xf>
    <xf numFmtId="0" fontId="21" fillId="0" borderId="9" xfId="0" applyFont="1" applyBorder="1" applyAlignment="1">
      <alignment horizontal="left" vertical="center" wrapText="1" shrinkToFit="1"/>
    </xf>
    <xf numFmtId="0" fontId="21" fillId="0" borderId="10" xfId="0" applyFont="1" applyBorder="1" applyAlignment="1">
      <alignment horizontal="left" vertical="center" wrapText="1" shrinkToFit="1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40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58" fontId="34" fillId="0" borderId="11" xfId="0" applyNumberFormat="1" applyFont="1" applyBorder="1" applyAlignment="1">
      <alignment horizontal="center" vertical="center"/>
    </xf>
    <xf numFmtId="58" fontId="34" fillId="0" borderId="4" xfId="0" applyNumberFormat="1" applyFont="1" applyBorder="1" applyAlignment="1">
      <alignment horizontal="center" vertical="center"/>
    </xf>
    <xf numFmtId="58" fontId="34" fillId="0" borderId="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 shrinkToFi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177" fontId="41" fillId="0" borderId="11" xfId="0" applyNumberFormat="1" applyFont="1" applyBorder="1" applyAlignment="1">
      <alignment horizontal="right" vertical="center"/>
    </xf>
    <xf numFmtId="177" fontId="41" fillId="0" borderId="4" xfId="0" applyNumberFormat="1" applyFont="1" applyBorder="1" applyAlignment="1">
      <alignment horizontal="right" vertical="center"/>
    </xf>
    <xf numFmtId="177" fontId="41" fillId="0" borderId="68" xfId="0" applyNumberFormat="1" applyFont="1" applyBorder="1" applyAlignment="1">
      <alignment horizontal="right" vertical="center"/>
    </xf>
    <xf numFmtId="177" fontId="41" fillId="0" borderId="2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left" vertical="center"/>
    </xf>
    <xf numFmtId="0" fontId="20" fillId="0" borderId="7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/>
    </xf>
    <xf numFmtId="0" fontId="20" fillId="0" borderId="79" xfId="0" applyFont="1" applyBorder="1" applyAlignment="1">
      <alignment horizontal="left" vertical="top"/>
    </xf>
    <xf numFmtId="0" fontId="20" fillId="0" borderId="78" xfId="0" applyFont="1" applyBorder="1" applyAlignment="1">
      <alignment horizontal="left" vertical="top"/>
    </xf>
    <xf numFmtId="0" fontId="20" fillId="0" borderId="80" xfId="0" applyFont="1" applyBorder="1" applyAlignment="1">
      <alignment horizontal="left" vertical="top"/>
    </xf>
    <xf numFmtId="0" fontId="20" fillId="0" borderId="81" xfId="0" applyFont="1" applyBorder="1" applyAlignment="1">
      <alignment horizontal="left" vertical="top"/>
    </xf>
    <xf numFmtId="0" fontId="20" fillId="0" borderId="82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177" fontId="42" fillId="0" borderId="4" xfId="0" applyNumberFormat="1" applyFont="1" applyBorder="1" applyAlignment="1">
      <alignment horizontal="center" vertical="center"/>
    </xf>
    <xf numFmtId="177" fontId="8" fillId="0" borderId="5" xfId="0" applyNumberFormat="1" applyFont="1" applyBorder="1" applyAlignment="1">
      <alignment vertical="center"/>
    </xf>
    <xf numFmtId="177" fontId="8" fillId="0" borderId="7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vertical="center"/>
    </xf>
    <xf numFmtId="177" fontId="45" fillId="0" borderId="11" xfId="0" applyNumberFormat="1" applyFont="1" applyBorder="1" applyAlignment="1">
      <alignment horizontal="right" vertical="center"/>
    </xf>
    <xf numFmtId="177" fontId="45" fillId="0" borderId="4" xfId="0" applyNumberFormat="1" applyFont="1" applyBorder="1" applyAlignment="1">
      <alignment horizontal="right" vertical="center"/>
    </xf>
    <xf numFmtId="177" fontId="45" fillId="0" borderId="6" xfId="0" applyNumberFormat="1" applyFont="1" applyBorder="1" applyAlignment="1">
      <alignment horizontal="right" vertical="center"/>
    </xf>
    <xf numFmtId="177" fontId="45" fillId="0" borderId="7" xfId="0" applyNumberFormat="1" applyFont="1" applyBorder="1" applyAlignment="1">
      <alignment horizontal="right" vertical="center"/>
    </xf>
    <xf numFmtId="0" fontId="0" fillId="0" borderId="77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5" xfId="0" applyBorder="1" applyAlignment="1">
      <alignment vertical="center"/>
    </xf>
    <xf numFmtId="177" fontId="29" fillId="0" borderId="1" xfId="0" applyNumberFormat="1" applyFont="1" applyBorder="1" applyAlignment="1">
      <alignment horizontal="right" vertical="center"/>
    </xf>
    <xf numFmtId="177" fontId="29" fillId="0" borderId="2" xfId="0" applyNumberFormat="1" applyFont="1" applyBorder="1" applyAlignment="1">
      <alignment horizontal="right" vertical="center"/>
    </xf>
    <xf numFmtId="177" fontId="29" fillId="0" borderId="3" xfId="0" applyNumberFormat="1" applyFont="1" applyBorder="1" applyAlignment="1">
      <alignment horizontal="right" vertical="center"/>
    </xf>
    <xf numFmtId="176" fontId="15" fillId="0" borderId="1" xfId="0" applyNumberFormat="1" applyFont="1" applyBorder="1" applyAlignment="1">
      <alignment horizontal="left" vertical="center"/>
    </xf>
    <xf numFmtId="176" fontId="15" fillId="0" borderId="2" xfId="0" applyNumberFormat="1" applyFont="1" applyBorder="1" applyAlignment="1">
      <alignment horizontal="left" vertical="center"/>
    </xf>
    <xf numFmtId="176" fontId="15" fillId="0" borderId="3" xfId="0" applyNumberFormat="1" applyFont="1" applyBorder="1" applyAlignment="1">
      <alignment horizontal="left" vertical="center"/>
    </xf>
    <xf numFmtId="177" fontId="18" fillId="0" borderId="11" xfId="0" applyNumberFormat="1" applyFont="1" applyBorder="1" applyAlignment="1">
      <alignment horizontal="right" vertical="center"/>
    </xf>
    <xf numFmtId="177" fontId="44" fillId="0" borderId="4" xfId="0" applyNumberFormat="1" applyFont="1" applyBorder="1" applyAlignment="1">
      <alignment vertical="center"/>
    </xf>
    <xf numFmtId="177" fontId="44" fillId="0" borderId="6" xfId="0" applyNumberFormat="1" applyFont="1" applyBorder="1" applyAlignment="1">
      <alignment vertical="center"/>
    </xf>
    <xf numFmtId="177" fontId="44" fillId="0" borderId="7" xfId="0" applyNumberFormat="1" applyFont="1" applyBorder="1" applyAlignment="1">
      <alignment vertical="center"/>
    </xf>
    <xf numFmtId="177" fontId="46" fillId="5" borderId="11" xfId="0" applyNumberFormat="1" applyFont="1" applyFill="1" applyBorder="1" applyAlignment="1">
      <alignment horizontal="right" vertical="center"/>
    </xf>
    <xf numFmtId="177" fontId="46" fillId="5" borderId="4" xfId="0" applyNumberFormat="1" applyFont="1" applyFill="1" applyBorder="1" applyAlignment="1">
      <alignment horizontal="right" vertical="center"/>
    </xf>
    <xf numFmtId="177" fontId="46" fillId="5" borderId="5" xfId="0" applyNumberFormat="1" applyFont="1" applyFill="1" applyBorder="1" applyAlignment="1">
      <alignment horizontal="right" vertical="center"/>
    </xf>
    <xf numFmtId="177" fontId="46" fillId="5" borderId="6" xfId="0" applyNumberFormat="1" applyFont="1" applyFill="1" applyBorder="1" applyAlignment="1">
      <alignment horizontal="right" vertical="center"/>
    </xf>
    <xf numFmtId="177" fontId="46" fillId="5" borderId="7" xfId="0" applyNumberFormat="1" applyFont="1" applyFill="1" applyBorder="1" applyAlignment="1">
      <alignment horizontal="right" vertical="center"/>
    </xf>
    <xf numFmtId="177" fontId="46" fillId="5" borderId="8" xfId="0" applyNumberFormat="1" applyFont="1" applyFill="1" applyBorder="1" applyAlignment="1">
      <alignment horizontal="right" vertical="center"/>
    </xf>
    <xf numFmtId="176" fontId="15" fillId="0" borderId="11" xfId="0" applyNumberFormat="1" applyFont="1" applyBorder="1" applyAlignment="1">
      <alignment horizontal="left" vertical="center"/>
    </xf>
    <xf numFmtId="176" fontId="15" fillId="0" borderId="4" xfId="0" applyNumberFormat="1" applyFont="1" applyBorder="1" applyAlignment="1">
      <alignment horizontal="left" vertical="center"/>
    </xf>
    <xf numFmtId="176" fontId="15" fillId="0" borderId="5" xfId="0" applyNumberFormat="1" applyFont="1" applyBorder="1" applyAlignment="1">
      <alignment horizontal="left" vertical="center"/>
    </xf>
    <xf numFmtId="176" fontId="15" fillId="0" borderId="6" xfId="0" applyNumberFormat="1" applyFont="1" applyBorder="1" applyAlignment="1">
      <alignment horizontal="left" vertical="center"/>
    </xf>
    <xf numFmtId="176" fontId="15" fillId="0" borderId="7" xfId="0" applyNumberFormat="1" applyFont="1" applyBorder="1" applyAlignment="1">
      <alignment horizontal="left" vertical="center"/>
    </xf>
    <xf numFmtId="176" fontId="15" fillId="0" borderId="8" xfId="0" applyNumberFormat="1" applyFont="1" applyBorder="1" applyAlignment="1">
      <alignment horizontal="left" vertical="center"/>
    </xf>
    <xf numFmtId="0" fontId="47" fillId="0" borderId="78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0" fontId="47" fillId="0" borderId="79" xfId="0" applyFont="1" applyBorder="1" applyAlignment="1">
      <alignment horizontal="left" vertical="center"/>
    </xf>
    <xf numFmtId="177" fontId="20" fillId="0" borderId="1" xfId="0" applyNumberFormat="1" applyFont="1" applyBorder="1" applyAlignment="1">
      <alignment horizontal="right" vertical="center"/>
    </xf>
    <xf numFmtId="177" fontId="20" fillId="0" borderId="2" xfId="0" applyNumberFormat="1" applyFont="1" applyBorder="1" applyAlignment="1">
      <alignment horizontal="right" vertical="center"/>
    </xf>
    <xf numFmtId="177" fontId="20" fillId="0" borderId="3" xfId="0" applyNumberFormat="1" applyFont="1" applyBorder="1" applyAlignment="1">
      <alignment horizontal="right" vertical="center"/>
    </xf>
    <xf numFmtId="177" fontId="45" fillId="0" borderId="76" xfId="0" applyNumberFormat="1" applyFont="1" applyBorder="1" applyAlignment="1">
      <alignment horizontal="right" vertical="center"/>
    </xf>
    <xf numFmtId="177" fontId="45" fillId="0" borderId="74" xfId="0" applyNumberFormat="1" applyFont="1" applyBorder="1" applyAlignment="1">
      <alignment horizontal="right" vertical="center"/>
    </xf>
    <xf numFmtId="177" fontId="8" fillId="0" borderId="4" xfId="0" applyNumberFormat="1" applyFont="1" applyBorder="1" applyAlignment="1">
      <alignment vertical="center"/>
    </xf>
    <xf numFmtId="177" fontId="43" fillId="0" borderId="11" xfId="0" applyNumberFormat="1" applyFont="1" applyBorder="1" applyAlignment="1">
      <alignment horizontal="right" vertical="center"/>
    </xf>
    <xf numFmtId="177" fontId="43" fillId="0" borderId="4" xfId="0" applyNumberFormat="1" applyFont="1" applyBorder="1" applyAlignment="1">
      <alignment horizontal="right" vertical="center"/>
    </xf>
    <xf numFmtId="177" fontId="43" fillId="0" borderId="6" xfId="0" applyNumberFormat="1" applyFont="1" applyBorder="1" applyAlignment="1">
      <alignment horizontal="right" vertical="center"/>
    </xf>
    <xf numFmtId="177" fontId="43" fillId="0" borderId="7" xfId="0" applyNumberFormat="1" applyFont="1" applyBorder="1" applyAlignment="1">
      <alignment horizontal="right" vertical="center"/>
    </xf>
    <xf numFmtId="177" fontId="41" fillId="0" borderId="16" xfId="0" applyNumberFormat="1" applyFont="1" applyBorder="1" applyAlignment="1">
      <alignment horizontal="right" vertical="center"/>
    </xf>
    <xf numFmtId="177" fontId="41" fillId="0" borderId="0" xfId="0" applyNumberFormat="1" applyFont="1" applyBorder="1" applyAlignment="1">
      <alignment horizontal="right" vertical="center"/>
    </xf>
    <xf numFmtId="177" fontId="41" fillId="0" borderId="21" xfId="0" applyNumberFormat="1" applyFont="1" applyBorder="1" applyAlignment="1">
      <alignment horizontal="right" vertical="center"/>
    </xf>
    <xf numFmtId="177" fontId="42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vertical="center"/>
    </xf>
    <xf numFmtId="177" fontId="8" fillId="0" borderId="22" xfId="0" applyNumberFormat="1" applyFont="1" applyBorder="1" applyAlignment="1">
      <alignment vertical="center"/>
    </xf>
    <xf numFmtId="177" fontId="43" fillId="0" borderId="9" xfId="0" applyNumberFormat="1" applyFont="1" applyBorder="1" applyAlignment="1">
      <alignment horizontal="right" vertical="center"/>
    </xf>
    <xf numFmtId="177" fontId="43" fillId="0" borderId="0" xfId="0" applyNumberFormat="1" applyFont="1" applyBorder="1" applyAlignment="1">
      <alignment horizontal="right" vertical="center"/>
    </xf>
    <xf numFmtId="177" fontId="43" fillId="0" borderId="68" xfId="0" applyNumberFormat="1" applyFont="1" applyBorder="1" applyAlignment="1">
      <alignment horizontal="right" vertical="center"/>
    </xf>
    <xf numFmtId="177" fontId="43" fillId="0" borderId="22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vertical="center"/>
    </xf>
    <xf numFmtId="177" fontId="8" fillId="0" borderId="6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77" fontId="45" fillId="0" borderId="76" xfId="0" quotePrefix="1" applyNumberFormat="1" applyFont="1" applyBorder="1" applyAlignment="1">
      <alignment horizontal="right" vertical="center"/>
    </xf>
    <xf numFmtId="0" fontId="21" fillId="0" borderId="0" xfId="0" applyNumberFormat="1" applyFont="1" applyBorder="1" applyAlignment="1">
      <alignment horizontal="right" vertical="center"/>
    </xf>
    <xf numFmtId="49" fontId="20" fillId="0" borderId="0" xfId="0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left" vertical="center"/>
    </xf>
    <xf numFmtId="0" fontId="21" fillId="0" borderId="0" xfId="0" applyNumberFormat="1" applyFont="1" applyBorder="1" applyAlignment="1">
      <alignment horizontal="left" vertical="center"/>
    </xf>
    <xf numFmtId="0" fontId="21" fillId="0" borderId="22" xfId="0" applyNumberFormat="1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center" vertical="center"/>
    </xf>
    <xf numFmtId="0" fontId="20" fillId="0" borderId="22" xfId="0" applyNumberFormat="1" applyFont="1" applyBorder="1" applyAlignment="1">
      <alignment horizontal="center" vertical="center"/>
    </xf>
    <xf numFmtId="176" fontId="21" fillId="0" borderId="19" xfId="0" applyNumberFormat="1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left" vertical="center" shrinkToFit="1"/>
    </xf>
    <xf numFmtId="176" fontId="20" fillId="0" borderId="0" xfId="0" quotePrefix="1" applyNumberFormat="1" applyFont="1" applyBorder="1" applyAlignment="1">
      <alignment horizontal="left" vertical="center" shrinkToFit="1"/>
    </xf>
    <xf numFmtId="0" fontId="20" fillId="0" borderId="1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176" fontId="21" fillId="0" borderId="0" xfId="0" applyNumberFormat="1" applyFont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35" fillId="0" borderId="11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35" fillId="0" borderId="7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 shrinkToFit="1"/>
    </xf>
    <xf numFmtId="0" fontId="21" fillId="0" borderId="22" xfId="0" applyFont="1" applyBorder="1" applyAlignment="1">
      <alignment horizontal="left" vertical="top" wrapText="1" shrinkToFit="1"/>
    </xf>
    <xf numFmtId="176" fontId="20" fillId="0" borderId="18" xfId="0" applyNumberFormat="1" applyFont="1" applyBorder="1" applyAlignment="1">
      <alignment horizontal="center" vertical="center" textRotation="255"/>
    </xf>
    <xf numFmtId="0" fontId="49" fillId="0" borderId="44" xfId="0" applyFont="1" applyBorder="1" applyAlignment="1">
      <alignment vertical="center"/>
    </xf>
    <xf numFmtId="0" fontId="49" fillId="0" borderId="16" xfId="0" applyFont="1" applyBorder="1" applyAlignment="1">
      <alignment vertical="center"/>
    </xf>
    <xf numFmtId="0" fontId="49" fillId="0" borderId="10" xfId="0" applyFont="1" applyBorder="1" applyAlignment="1">
      <alignment vertical="center"/>
    </xf>
    <xf numFmtId="0" fontId="49" fillId="0" borderId="21" xfId="0" applyFont="1" applyBorder="1" applyAlignment="1">
      <alignment vertical="center"/>
    </xf>
    <xf numFmtId="0" fontId="49" fillId="0" borderId="60" xfId="0" applyFont="1" applyBorder="1" applyAlignment="1">
      <alignment vertical="center"/>
    </xf>
    <xf numFmtId="176" fontId="21" fillId="0" borderId="49" xfId="0" applyNumberFormat="1" applyFont="1" applyBorder="1" applyAlignment="1">
      <alignment horizontal="left" vertical="center" shrinkToFit="1"/>
    </xf>
    <xf numFmtId="0" fontId="21" fillId="0" borderId="0" xfId="0" applyFont="1" applyAlignment="1">
      <alignment horizontal="left" vertical="top" wrapText="1" shrinkToFit="1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shrinkToFit="1"/>
    </xf>
    <xf numFmtId="0" fontId="54" fillId="0" borderId="56" xfId="0" applyFont="1" applyBorder="1" applyAlignment="1">
      <alignment horizontal="center" vertical="center" shrinkToFit="1"/>
    </xf>
    <xf numFmtId="0" fontId="54" fillId="0" borderId="4" xfId="0" applyFont="1" applyBorder="1" applyAlignment="1">
      <alignment horizontal="center" vertical="center" shrinkToFit="1"/>
    </xf>
    <xf numFmtId="0" fontId="54" fillId="0" borderId="50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 shrinkToFit="1"/>
    </xf>
    <xf numFmtId="0" fontId="54" fillId="0" borderId="22" xfId="0" applyFont="1" applyBorder="1" applyAlignment="1">
      <alignment horizontal="center" vertical="center" shrinkToFit="1"/>
    </xf>
    <xf numFmtId="0" fontId="54" fillId="0" borderId="23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176" fontId="20" fillId="0" borderId="9" xfId="0" quotePrefix="1" applyNumberFormat="1" applyFont="1" applyBorder="1" applyAlignment="1">
      <alignment horizontal="left" vertical="center" shrinkToFit="1"/>
    </xf>
    <xf numFmtId="177" fontId="35" fillId="0" borderId="6" xfId="0" applyNumberFormat="1" applyFont="1" applyBorder="1" applyAlignment="1">
      <alignment horizontal="right" vertical="center"/>
    </xf>
    <xf numFmtId="177" fontId="35" fillId="0" borderId="7" xfId="0" applyNumberFormat="1" applyFont="1" applyBorder="1" applyAlignment="1">
      <alignment horizontal="right" vertical="center"/>
    </xf>
    <xf numFmtId="176" fontId="20" fillId="0" borderId="22" xfId="0" applyNumberFormat="1" applyFont="1" applyBorder="1" applyAlignment="1">
      <alignment horizontal="left" vertical="center" shrinkToFit="1"/>
    </xf>
    <xf numFmtId="176" fontId="20" fillId="0" borderId="0" xfId="0" quotePrefix="1" applyNumberFormat="1" applyFont="1" applyBorder="1" applyAlignment="1">
      <alignment horizontal="center" vertical="center" shrinkToFit="1"/>
    </xf>
    <xf numFmtId="176" fontId="20" fillId="0" borderId="22" xfId="0" quotePrefix="1" applyNumberFormat="1" applyFont="1" applyBorder="1" applyAlignment="1">
      <alignment horizontal="center" vertical="center" shrinkToFit="1"/>
    </xf>
    <xf numFmtId="176" fontId="20" fillId="0" borderId="9" xfId="0" applyNumberFormat="1" applyFont="1" applyBorder="1" applyAlignment="1">
      <alignment horizontal="right" vertical="center" shrinkToFit="1"/>
    </xf>
    <xf numFmtId="176" fontId="20" fillId="0" borderId="0" xfId="0" applyNumberFormat="1" applyFont="1" applyBorder="1" applyAlignment="1">
      <alignment horizontal="right" vertical="center" shrinkToFit="1"/>
    </xf>
    <xf numFmtId="0" fontId="20" fillId="0" borderId="9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58" fontId="20" fillId="0" borderId="9" xfId="0" applyNumberFormat="1" applyFont="1" applyBorder="1" applyAlignment="1">
      <alignment horizontal="center" vertical="center" shrinkToFit="1"/>
    </xf>
    <xf numFmtId="58" fontId="20" fillId="0" borderId="0" xfId="0" applyNumberFormat="1" applyFont="1" applyBorder="1" applyAlignment="1">
      <alignment horizontal="center" vertical="center" shrinkToFit="1"/>
    </xf>
    <xf numFmtId="176" fontId="21" fillId="0" borderId="19" xfId="0" applyNumberFormat="1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 shrinkToFit="1"/>
    </xf>
    <xf numFmtId="0" fontId="38" fillId="0" borderId="0" xfId="0" applyFont="1" applyBorder="1" applyAlignment="1">
      <alignment horizontal="center" vertical="center" shrinkToFit="1"/>
    </xf>
    <xf numFmtId="0" fontId="38" fillId="0" borderId="10" xfId="0" applyFont="1" applyBorder="1" applyAlignment="1">
      <alignment horizontal="center" vertical="center" shrinkToFit="1"/>
    </xf>
    <xf numFmtId="0" fontId="20" fillId="0" borderId="54" xfId="0" applyFont="1" applyBorder="1" applyAlignment="1">
      <alignment horizontal="center" vertical="center" wrapText="1" shrinkToFit="1"/>
    </xf>
    <xf numFmtId="0" fontId="20" fillId="0" borderId="7" xfId="0" applyFont="1" applyBorder="1" applyAlignment="1">
      <alignment horizontal="center" vertical="center" wrapText="1" shrinkToFit="1"/>
    </xf>
    <xf numFmtId="0" fontId="20" fillId="0" borderId="11" xfId="0" applyFont="1" applyBorder="1" applyAlignment="1">
      <alignment horizontal="center" vertical="center" wrapText="1" shrinkToFit="1"/>
    </xf>
    <xf numFmtId="0" fontId="20" fillId="0" borderId="6" xfId="0" applyFont="1" applyBorder="1" applyAlignment="1">
      <alignment horizontal="center" vertical="center" wrapText="1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104</xdr:col>
      <xdr:colOff>104775</xdr:colOff>
      <xdr:row>28</xdr:row>
      <xdr:rowOff>76200</xdr:rowOff>
    </xdr:from>
    <xdr:to>
      <xdr:col>105</xdr:col>
      <xdr:colOff>161925</xdr:colOff>
      <xdr:row>28</xdr:row>
      <xdr:rowOff>371475</xdr:rowOff>
    </xdr:to>
    <xdr:sp macro="" textlink="">
      <xdr:nvSpPr>
        <xdr:cNvPr id="2" name="Oval 13"/>
        <xdr:cNvSpPr>
          <a:spLocks noChangeArrowheads="1"/>
        </xdr:cNvSpPr>
      </xdr:nvSpPr>
      <xdr:spPr bwMode="auto">
        <a:xfrm>
          <a:off x="22183725" y="24603075"/>
          <a:ext cx="257175" cy="295275"/>
        </a:xfrm>
        <a:prstGeom prst="ellips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136"/>
      <c r="B1" s="137"/>
      <c r="C1" s="137"/>
      <c r="D1" s="137"/>
      <c r="E1" s="138"/>
      <c r="F1" s="134"/>
      <c r="G1" s="135"/>
      <c r="H1" s="139"/>
      <c r="I1" s="140"/>
      <c r="J1" s="14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142" t="str">
        <f>[1]基本ﾃﾞｰﾀ!$B$2</f>
        <v>☆ 学校事務統括システムⅡ XP～WIN7純正規版☆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144" t="str">
        <f>[1]基本ﾃﾞｰﾀ!$C$3</f>
        <v>Produce ： K.Saito/sub Produce M.Yamanokuchi　2002-2012 Saito Prodeuction</v>
      </c>
      <c r="E6" s="144"/>
      <c r="F6" s="144"/>
      <c r="G6" s="144"/>
      <c r="H6" s="144"/>
      <c r="I6" s="144"/>
      <c r="J6" s="143" t="s">
        <v>0</v>
      </c>
      <c r="K6" s="143"/>
      <c r="L6" s="143"/>
      <c r="M6" s="143"/>
      <c r="N6" s="143"/>
      <c r="O6" s="14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144" t="str">
        <f>[1]基本ﾃﾞｰﾀ!$C$4</f>
        <v>Microsoft Excel2010-97/03 &amp; IME/ATOK</v>
      </c>
      <c r="E7" s="144"/>
      <c r="F7" s="144"/>
      <c r="G7" s="144"/>
      <c r="H7" s="144"/>
      <c r="I7" s="144"/>
      <c r="J7" s="145" t="str">
        <f>[1]基本ﾃﾞｰﾀ!$J$3</f>
        <v>愛称：つーるﾎﾞｯｸｽ　Ver18 Win7</v>
      </c>
      <c r="K7" s="145"/>
      <c r="L7" s="145"/>
      <c r="M7" s="145"/>
      <c r="N7" s="145"/>
      <c r="O7" s="14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144" t="str">
        <f>[1]基本ﾃﾞｰﾀ!$C$5</f>
        <v>つーるﾎﾞｯｸｽ　VBA MACRO　Ver9.10　Vol5.30　XP/Win7共通版</v>
      </c>
      <c r="E8" s="144"/>
      <c r="F8" s="144"/>
      <c r="G8" s="144"/>
      <c r="H8" s="144"/>
      <c r="I8" s="144"/>
      <c r="J8" s="145" t="str">
        <f>[1]基本ﾃﾞｰﾀ!$G$5</f>
        <v>OA研究委員会管理</v>
      </c>
      <c r="K8" s="145"/>
      <c r="L8" s="145"/>
      <c r="M8" s="145"/>
      <c r="N8" s="145"/>
      <c r="O8" s="14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148">
        <f>[1]基本ﾃﾞｰﾀ!$J$5</f>
        <v>42633</v>
      </c>
      <c r="K9" s="149"/>
      <c r="L9" s="149"/>
      <c r="M9" s="149"/>
      <c r="N9" s="149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147" t="s">
        <v>2</v>
      </c>
      <c r="E10" s="147"/>
      <c r="F10" s="147"/>
      <c r="G10" s="147"/>
      <c r="H10" s="6"/>
      <c r="I10" s="132" t="str">
        <f>[1]基本ﾃﾞｰﾀ!$F$7</f>
        <v>姶良・伊佐教育事務所</v>
      </c>
      <c r="J10" s="133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130" t="str">
        <f>[1]基本ﾃﾞｰﾀ!D8</f>
        <v>霧島市立溝辺中学校</v>
      </c>
      <c r="G11" s="131"/>
      <c r="H11" s="131"/>
      <c r="I11" s="128" t="s">
        <v>22</v>
      </c>
      <c r="J11" s="129"/>
      <c r="K11" s="129" t="str">
        <f>[1]基本ﾃﾞｰﾀ!$H$8</f>
        <v>岩越　悟志</v>
      </c>
      <c r="L11" s="129"/>
      <c r="M11" s="129"/>
      <c r="N11" s="146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130" t="str">
        <f>[1]基本ﾃﾞｰﾀ!D9</f>
        <v>溝辺中学校</v>
      </c>
      <c r="G12" s="131"/>
      <c r="H12" s="131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130" t="str">
        <f>[1]基本ﾃﾞｰﾀ!D10</f>
        <v>溝辺</v>
      </c>
      <c r="G13" s="131"/>
      <c r="H13" s="13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130" t="str">
        <f>[1]基本ﾃﾞｰﾀ!D11</f>
        <v>霧島市溝辺町有川166</v>
      </c>
      <c r="G14" s="131"/>
      <c r="H14" s="131"/>
      <c r="I14" s="132" t="str">
        <f>[1]基本ﾃﾞｰﾀ!$F$6</f>
        <v>鹿児島県 教育委員会</v>
      </c>
      <c r="J14" s="133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130" t="str">
        <f>[1]基本ﾃﾞｰﾀ!D12</f>
        <v>米森　孝代</v>
      </c>
      <c r="G15" s="131"/>
      <c r="H15" s="131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130" t="str">
        <f>[1]基本ﾃﾞｰﾀ!D13</f>
        <v>28</v>
      </c>
      <c r="G16" s="131"/>
      <c r="H16" s="13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130" t="str">
        <f>[1]基本ﾃﾞｰﾀ!D14</f>
        <v>01</v>
      </c>
      <c r="G17" s="131"/>
      <c r="H17" s="131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130" t="str">
        <f>[1]基本ﾃﾞｰﾀ!D15</f>
        <v>10</v>
      </c>
      <c r="G18" s="131"/>
      <c r="H18" s="13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130" t="str">
        <f>[1]基本ﾃﾞｰﾀ!D16</f>
        <v>03</v>
      </c>
      <c r="G19" s="131"/>
      <c r="H19" s="131"/>
      <c r="I19" s="132" t="str">
        <f>[1]基本ﾃﾞｰﾀ!$F$31</f>
        <v>公立学校共済組合　鹿児島支部</v>
      </c>
      <c r="J19" s="133"/>
      <c r="K19" s="10"/>
      <c r="L19" s="10" t="str">
        <f>[1]基本ﾃﾞｰﾀ!$J$31</f>
        <v>〒890-8577</v>
      </c>
      <c r="M19" s="150" t="str">
        <f>[1]基本ﾃﾞｰﾀ!$K$31</f>
        <v>鹿児島市鴨池新町10-1</v>
      </c>
      <c r="N19" s="151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130" t="str">
        <f>[1]基本ﾃﾞｰﾀ!D17</f>
        <v>01</v>
      </c>
      <c r="G20" s="131"/>
      <c r="H20" s="131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130" t="str">
        <f>[1]基本ﾃﾞｰﾀ!D18</f>
        <v>09</v>
      </c>
      <c r="G21" s="131"/>
      <c r="H21" s="131"/>
      <c r="I21" s="128" t="str">
        <f>[1]基本ﾃﾞｰﾀ!$F$33</f>
        <v>鹿児島県教育庁  内</v>
      </c>
      <c r="J21" s="129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17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130" t="str">
        <f>[1]基本ﾃﾞｰﾀ!D19</f>
        <v>02</v>
      </c>
      <c r="G22" s="131"/>
      <c r="H22" s="131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118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130" t="str">
        <f>[1]基本ﾃﾞｰﾀ!D20</f>
        <v>440710</v>
      </c>
      <c r="G23" s="131"/>
      <c r="H23" s="131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118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130" t="str">
        <f>[1]基本ﾃﾞｰﾀ!D21</f>
        <v>899-6401</v>
      </c>
      <c r="G24" s="131"/>
      <c r="H24" s="131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119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130" t="str">
        <f>[1]基本ﾃﾞｰﾀ!D22</f>
        <v>0995-59-2006</v>
      </c>
      <c r="G25" s="131"/>
      <c r="H25" s="131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130" t="str">
        <f>[1]基本ﾃﾞｰﾀ!D23</f>
        <v>0995-59-3783</v>
      </c>
      <c r="G26" s="131"/>
      <c r="H26" s="13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130" t="str">
        <f>[1]基本ﾃﾞｰﾀ!D24</f>
        <v>事務主幹</v>
      </c>
      <c r="G27" s="131"/>
      <c r="H27" s="13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130" t="str">
        <f>[1]基本ﾃﾞｰﾀ!D25</f>
        <v>齋藤　勝範</v>
      </c>
      <c r="G28" s="131"/>
      <c r="H28" s="13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130">
        <f>[1]基本ﾃﾞｰﾀ!D26</f>
        <v>0</v>
      </c>
      <c r="G29" s="131"/>
      <c r="H29" s="13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130">
        <f>[1]基本ﾃﾞｰﾀ!D27</f>
        <v>0</v>
      </c>
      <c r="G30" s="131"/>
      <c r="H30" s="13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D1:EB84"/>
  <sheetViews>
    <sheetView tabSelected="1" zoomScale="75" zoomScaleNormal="75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I82" sqref="AI82"/>
    </sheetView>
  </sheetViews>
  <sheetFormatPr defaultColWidth="2.625" defaultRowHeight="13.5"/>
  <sheetData>
    <row r="1" spans="4:132" ht="9" customHeight="1">
      <c r="D1" s="18">
        <v>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20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</row>
    <row r="2" spans="4:132" ht="9" customHeight="1">
      <c r="D2" s="18">
        <v>2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20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</row>
    <row r="3" spans="4:132" ht="9" customHeight="1">
      <c r="D3" s="18">
        <v>3</v>
      </c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20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</row>
    <row r="4" spans="4:132" ht="9" customHeight="1" thickBot="1">
      <c r="D4" s="18">
        <v>4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20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</row>
    <row r="5" spans="4:132">
      <c r="D5" s="18">
        <v>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82" t="s">
        <v>33</v>
      </c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4"/>
      <c r="BL5" s="19"/>
      <c r="BM5" s="19"/>
      <c r="BN5" s="19"/>
      <c r="BO5" s="19"/>
      <c r="BP5" s="19"/>
      <c r="BQ5" s="19"/>
      <c r="BR5" s="19"/>
      <c r="BS5" s="19"/>
      <c r="BT5" s="19"/>
      <c r="BU5" s="20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</row>
    <row r="6" spans="4:132">
      <c r="D6" s="18">
        <v>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88" t="s">
        <v>35</v>
      </c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90"/>
      <c r="BL6" s="19"/>
      <c r="BM6" s="19"/>
      <c r="BN6" s="19"/>
      <c r="BO6" s="19"/>
      <c r="BP6" s="19"/>
      <c r="BQ6" s="19"/>
      <c r="BR6" s="19"/>
      <c r="BS6" s="19"/>
      <c r="BT6" s="19"/>
      <c r="BU6" s="20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</row>
    <row r="7" spans="4:132" s="125" customFormat="1" ht="24" customHeight="1">
      <c r="D7" s="123">
        <v>7</v>
      </c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52" t="s">
        <v>23</v>
      </c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6"/>
      <c r="AQ7" s="123"/>
      <c r="AR7" s="123"/>
      <c r="AS7" s="123"/>
      <c r="AT7" s="123"/>
      <c r="AU7" s="123"/>
      <c r="AV7" s="123"/>
      <c r="AW7" s="123"/>
      <c r="AX7" s="124"/>
      <c r="AY7" s="172" t="s">
        <v>36</v>
      </c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4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  <c r="CR7" s="123"/>
      <c r="CS7" s="123"/>
      <c r="CT7" s="123"/>
      <c r="CU7" s="123"/>
      <c r="CV7" s="123"/>
      <c r="CW7" s="123"/>
      <c r="CX7" s="123"/>
      <c r="CY7" s="123"/>
      <c r="CZ7" s="123"/>
      <c r="DA7" s="123"/>
      <c r="DB7" s="123"/>
      <c r="DC7" s="123"/>
      <c r="DD7" s="123"/>
      <c r="DE7" s="123"/>
      <c r="DF7" s="123"/>
      <c r="DG7" s="123"/>
      <c r="DH7" s="123"/>
      <c r="DI7" s="123"/>
      <c r="DJ7" s="123"/>
      <c r="DK7" s="123"/>
      <c r="DL7" s="123"/>
      <c r="DM7" s="123"/>
      <c r="DN7" s="123"/>
      <c r="DO7" s="123"/>
      <c r="DP7" s="123"/>
      <c r="DQ7" s="123"/>
      <c r="DR7" s="123"/>
      <c r="DS7" s="123"/>
      <c r="DT7" s="123"/>
      <c r="DU7" s="123"/>
      <c r="DV7" s="123"/>
      <c r="DW7" s="123"/>
      <c r="DX7" s="123"/>
      <c r="DY7" s="123"/>
      <c r="DZ7" s="123"/>
      <c r="EA7" s="123"/>
      <c r="EB7" s="123"/>
    </row>
    <row r="8" spans="4:132" s="125" customFormat="1" ht="24" customHeight="1">
      <c r="D8" s="123">
        <v>8</v>
      </c>
      <c r="E8" s="157" t="s">
        <v>24</v>
      </c>
      <c r="F8" s="158"/>
      <c r="G8" s="123"/>
      <c r="H8" s="152" t="str">
        <f>IF($E9="","",(VLOOKUP($E9,[1]職員ﾃﾞｰﾀ!$B$6:$BG$106,7)))</f>
        <v xml:space="preserve">薩摩　隼人 </v>
      </c>
      <c r="I8" s="153"/>
      <c r="J8" s="153"/>
      <c r="K8" s="153"/>
      <c r="L8" s="153"/>
      <c r="M8" s="153"/>
      <c r="N8" s="153"/>
      <c r="O8" s="154"/>
      <c r="P8" s="123"/>
      <c r="Q8" s="123"/>
      <c r="R8" s="123"/>
      <c r="S8" s="152" t="s">
        <v>25</v>
      </c>
      <c r="T8" s="153"/>
      <c r="U8" s="153"/>
      <c r="V8" s="153"/>
      <c r="W8" s="154"/>
      <c r="X8" s="159" t="s">
        <v>142</v>
      </c>
      <c r="Y8" s="160"/>
      <c r="Z8" s="160"/>
      <c r="AA8" s="160"/>
      <c r="AB8" s="160"/>
      <c r="AC8" s="160"/>
      <c r="AD8" s="161"/>
      <c r="AE8" s="152" t="s">
        <v>26</v>
      </c>
      <c r="AF8" s="153"/>
      <c r="AG8" s="153"/>
      <c r="AH8" s="153"/>
      <c r="AI8" s="154"/>
      <c r="AJ8" s="162">
        <f>IF($E9="","",(VLOOKUP($E9,[1]職員ﾃﾞｰﾀ!$B$6:$BG$106,53)))</f>
        <v>31868</v>
      </c>
      <c r="AK8" s="163"/>
      <c r="AL8" s="163"/>
      <c r="AM8" s="163"/>
      <c r="AN8" s="163"/>
      <c r="AO8" s="163"/>
      <c r="AP8" s="164"/>
      <c r="AQ8" s="123"/>
      <c r="AR8" s="123"/>
      <c r="AS8" s="123"/>
      <c r="AT8" s="123"/>
      <c r="AU8" s="123"/>
      <c r="AV8" s="123"/>
      <c r="AW8" s="123"/>
      <c r="AX8" s="126"/>
      <c r="AY8" s="549" t="s">
        <v>37</v>
      </c>
      <c r="AZ8" s="550"/>
      <c r="BA8" s="550"/>
      <c r="BB8" s="550"/>
      <c r="BC8" s="550"/>
      <c r="BD8" s="550"/>
      <c r="BE8" s="550"/>
      <c r="BF8" s="550"/>
      <c r="BG8" s="550"/>
      <c r="BH8" s="550"/>
      <c r="BI8" s="550"/>
      <c r="BJ8" s="550"/>
      <c r="BK8" s="551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</row>
    <row r="9" spans="4:132" s="125" customFormat="1" ht="24" customHeight="1" thickBot="1">
      <c r="D9" s="123">
        <v>9</v>
      </c>
      <c r="E9" s="165">
        <v>50</v>
      </c>
      <c r="F9" s="166"/>
      <c r="G9" s="123"/>
      <c r="H9" s="202">
        <f>IF($E9="","",(VLOOKUP($E9,[1]職員ﾃﾞｰﾀ!$B$6:$BG$106,12)))</f>
        <v>123456</v>
      </c>
      <c r="I9" s="153"/>
      <c r="J9" s="153"/>
      <c r="K9" s="153"/>
      <c r="L9" s="154"/>
      <c r="M9" s="123"/>
      <c r="N9" s="123"/>
      <c r="O9" s="123"/>
      <c r="P9" s="123"/>
      <c r="Q9" s="123"/>
      <c r="R9" s="123"/>
      <c r="S9" s="152" t="s">
        <v>27</v>
      </c>
      <c r="T9" s="153"/>
      <c r="U9" s="153"/>
      <c r="V9" s="153"/>
      <c r="W9" s="154"/>
      <c r="X9" s="203">
        <f>IF($E9="","",(VLOOKUP($E9,[1]職員ﾃﾞｰﾀ!$B$6:$BG$106,38)))</f>
        <v>42502</v>
      </c>
      <c r="Y9" s="204"/>
      <c r="Z9" s="204"/>
      <c r="AA9" s="205"/>
      <c r="AB9" s="206">
        <v>260604</v>
      </c>
      <c r="AC9" s="206"/>
      <c r="AD9" s="207"/>
      <c r="AE9" s="152" t="s">
        <v>28</v>
      </c>
      <c r="AF9" s="153"/>
      <c r="AG9" s="153"/>
      <c r="AH9" s="153"/>
      <c r="AI9" s="154"/>
      <c r="AJ9" s="191" t="str">
        <f>IF($E9="","",(VLOOKUP($E9,[1]職員ﾃﾞｰﾀ!$B$6:$BG$106,45)))</f>
        <v>薩摩　ほまれ</v>
      </c>
      <c r="AK9" s="192"/>
      <c r="AL9" s="192"/>
      <c r="AM9" s="192"/>
      <c r="AN9" s="192"/>
      <c r="AO9" s="192"/>
      <c r="AP9" s="193"/>
      <c r="AQ9" s="123"/>
      <c r="AR9" s="123"/>
      <c r="AS9" s="123"/>
      <c r="AT9" s="123"/>
      <c r="AU9" s="123"/>
      <c r="AV9" s="123"/>
      <c r="AW9" s="123"/>
      <c r="AX9" s="126"/>
      <c r="AY9" s="552"/>
      <c r="AZ9" s="553"/>
      <c r="BA9" s="553"/>
      <c r="BB9" s="553"/>
      <c r="BC9" s="553"/>
      <c r="BD9" s="553"/>
      <c r="BE9" s="553"/>
      <c r="BF9" s="553"/>
      <c r="BG9" s="553"/>
      <c r="BH9" s="553"/>
      <c r="BI9" s="553"/>
      <c r="BJ9" s="553"/>
      <c r="BK9" s="554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123"/>
      <c r="DH9" s="123"/>
      <c r="DI9" s="123"/>
      <c r="DJ9" s="123"/>
      <c r="DK9" s="123"/>
      <c r="DL9" s="123"/>
      <c r="DM9" s="123"/>
      <c r="DN9" s="123"/>
      <c r="DO9" s="123"/>
      <c r="DP9" s="123"/>
      <c r="DQ9" s="123"/>
      <c r="DR9" s="123"/>
      <c r="DS9" s="123"/>
      <c r="DT9" s="123"/>
      <c r="DU9" s="123"/>
      <c r="DV9" s="123"/>
      <c r="DW9" s="123"/>
      <c r="DX9" s="123"/>
      <c r="DY9" s="123"/>
      <c r="DZ9" s="123"/>
      <c r="EA9" s="123"/>
      <c r="EB9" s="123"/>
    </row>
    <row r="10" spans="4:132" s="125" customFormat="1" ht="24" customHeight="1">
      <c r="D10" s="123">
        <v>10</v>
      </c>
      <c r="E10" s="23"/>
      <c r="F10" s="23"/>
      <c r="G10" s="23"/>
      <c r="H10" s="23"/>
      <c r="I10" s="23"/>
      <c r="J10" s="23"/>
      <c r="K10" s="23"/>
      <c r="L10" s="23"/>
      <c r="M10" s="123"/>
      <c r="N10" s="123"/>
      <c r="O10" s="123"/>
      <c r="P10" s="123"/>
      <c r="Q10" s="123"/>
      <c r="R10" s="123"/>
      <c r="S10" s="152" t="s">
        <v>29</v>
      </c>
      <c r="T10" s="153"/>
      <c r="U10" s="153"/>
      <c r="V10" s="153"/>
      <c r="W10" s="154"/>
      <c r="X10" s="194">
        <v>1</v>
      </c>
      <c r="Y10" s="195"/>
      <c r="Z10" s="195"/>
      <c r="AA10" s="195"/>
      <c r="AB10" s="195"/>
      <c r="AC10" s="195"/>
      <c r="AD10" s="196"/>
      <c r="AE10" s="152" t="s">
        <v>30</v>
      </c>
      <c r="AF10" s="153"/>
      <c r="AG10" s="153"/>
      <c r="AH10" s="153"/>
      <c r="AI10" s="154"/>
      <c r="AJ10" s="197" t="s">
        <v>31</v>
      </c>
      <c r="AK10" s="198"/>
      <c r="AL10" s="198"/>
      <c r="AM10" s="198"/>
      <c r="AN10" s="199"/>
      <c r="AO10" s="200" t="s">
        <v>32</v>
      </c>
      <c r="AP10" s="201"/>
      <c r="AQ10" s="201"/>
      <c r="AR10" s="201"/>
      <c r="AS10" s="201"/>
      <c r="AT10" s="201"/>
      <c r="AU10" s="201"/>
      <c r="AV10" s="201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3"/>
      <c r="DU10" s="123"/>
      <c r="DV10" s="123"/>
      <c r="DW10" s="123"/>
      <c r="DX10" s="123"/>
      <c r="DY10" s="123"/>
      <c r="DZ10" s="123"/>
      <c r="EA10" s="123"/>
      <c r="EB10" s="123"/>
    </row>
    <row r="11" spans="4:132" ht="9" customHeight="1" thickBot="1"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19"/>
      <c r="AX11" s="19"/>
      <c r="BL11" s="19"/>
      <c r="BM11" s="19"/>
      <c r="BN11" s="19"/>
      <c r="BO11" s="19"/>
      <c r="BP11" s="19"/>
      <c r="BQ11" s="19"/>
      <c r="BR11" s="19"/>
      <c r="BS11" s="19"/>
      <c r="BT11" s="19"/>
      <c r="BU11" s="20"/>
      <c r="BV11" s="19"/>
      <c r="BW11" s="23">
        <v>1</v>
      </c>
      <c r="BX11" s="23">
        <v>2</v>
      </c>
      <c r="BY11" s="23">
        <v>3</v>
      </c>
      <c r="BZ11" s="23">
        <v>4</v>
      </c>
      <c r="CA11" s="23">
        <v>5</v>
      </c>
      <c r="CB11" s="23">
        <v>6</v>
      </c>
      <c r="CC11" s="23">
        <v>7</v>
      </c>
      <c r="CD11" s="23">
        <v>8</v>
      </c>
      <c r="CE11" s="23">
        <v>9</v>
      </c>
      <c r="CF11" s="23">
        <v>10</v>
      </c>
      <c r="CG11" s="23">
        <v>11</v>
      </c>
      <c r="CH11" s="23">
        <v>12</v>
      </c>
      <c r="CI11" s="23">
        <v>13</v>
      </c>
      <c r="CJ11" s="23">
        <v>14</v>
      </c>
      <c r="CK11" s="23">
        <v>15</v>
      </c>
      <c r="CL11" s="23">
        <v>16</v>
      </c>
      <c r="CM11" s="23">
        <v>17</v>
      </c>
      <c r="CN11" s="23">
        <v>18</v>
      </c>
      <c r="CO11" s="23">
        <v>19</v>
      </c>
      <c r="CP11" s="23">
        <v>20</v>
      </c>
      <c r="CQ11" s="23">
        <v>21</v>
      </c>
      <c r="CR11" s="23">
        <v>22</v>
      </c>
      <c r="CS11" s="23">
        <v>23</v>
      </c>
      <c r="CT11" s="23">
        <v>24</v>
      </c>
      <c r="CU11" s="23">
        <v>25</v>
      </c>
      <c r="CV11" s="23">
        <v>26</v>
      </c>
      <c r="CW11" s="23">
        <v>27</v>
      </c>
      <c r="CX11" s="23">
        <v>28</v>
      </c>
      <c r="CY11" s="23">
        <v>29</v>
      </c>
      <c r="CZ11" s="23">
        <v>30</v>
      </c>
      <c r="DA11" s="23">
        <v>31</v>
      </c>
      <c r="DB11" s="23">
        <v>32</v>
      </c>
      <c r="DC11" s="23">
        <v>33</v>
      </c>
      <c r="DD11" s="23">
        <v>34</v>
      </c>
      <c r="DE11" s="23">
        <v>35</v>
      </c>
      <c r="DF11" s="23">
        <v>36</v>
      </c>
      <c r="DG11" s="23">
        <v>37</v>
      </c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</row>
    <row r="12" spans="4:132" ht="18" customHeight="1" thickBot="1">
      <c r="D12" s="21"/>
      <c r="E12" s="19"/>
      <c r="F12" s="24"/>
      <c r="G12" s="24"/>
      <c r="H12" s="24"/>
      <c r="I12" s="24"/>
      <c r="J12" s="24"/>
      <c r="K12" s="185" t="s">
        <v>147</v>
      </c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6" t="s">
        <v>149</v>
      </c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7"/>
      <c r="AN12" s="169" t="s">
        <v>34</v>
      </c>
      <c r="AO12" s="170"/>
      <c r="AP12" s="170"/>
      <c r="AQ12" s="170"/>
      <c r="AR12" s="170"/>
      <c r="AS12" s="170"/>
      <c r="AT12" s="170"/>
      <c r="AU12" s="170"/>
      <c r="AV12" s="171"/>
      <c r="AW12" s="19"/>
      <c r="AX12" s="19"/>
      <c r="BL12" s="19"/>
      <c r="BM12" s="19"/>
      <c r="BN12" s="19"/>
      <c r="BO12" s="19"/>
      <c r="BP12" s="19"/>
      <c r="BQ12" s="19"/>
      <c r="BR12" s="19"/>
      <c r="BS12" s="19"/>
      <c r="BT12" s="19"/>
      <c r="BU12" s="20"/>
      <c r="BV12" s="19"/>
      <c r="BW12" s="176">
        <f>E1</f>
        <v>0</v>
      </c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67">
        <f>L1</f>
        <v>0</v>
      </c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8"/>
      <c r="DD12" s="169" t="s">
        <v>34</v>
      </c>
      <c r="DE12" s="170"/>
      <c r="DF12" s="170"/>
      <c r="DG12" s="170"/>
      <c r="DH12" s="170"/>
      <c r="DI12" s="170"/>
      <c r="DJ12" s="170"/>
      <c r="DK12" s="170"/>
      <c r="DL12" s="171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</row>
    <row r="13" spans="4:132" ht="13.5" customHeight="1">
      <c r="D13" s="21"/>
      <c r="E13" s="24"/>
      <c r="F13" s="24"/>
      <c r="G13" s="24"/>
      <c r="H13" s="24"/>
      <c r="I13" s="24"/>
      <c r="J13" s="24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7"/>
      <c r="AN13" s="25"/>
      <c r="AO13" s="26"/>
      <c r="AP13" s="26"/>
      <c r="AQ13" s="26"/>
      <c r="AR13" s="26"/>
      <c r="AS13" s="26"/>
      <c r="AT13" s="26"/>
      <c r="AU13" s="26"/>
      <c r="AV13" s="27"/>
      <c r="AW13" s="19"/>
      <c r="AX13" s="19"/>
      <c r="BL13" s="19"/>
      <c r="BM13" s="19"/>
      <c r="BN13" s="19"/>
      <c r="BO13" s="19"/>
      <c r="BP13" s="19"/>
      <c r="BQ13" s="19"/>
      <c r="BR13" s="19"/>
      <c r="BS13" s="19"/>
      <c r="BT13" s="19"/>
      <c r="BU13" s="20"/>
      <c r="BV13" s="19"/>
      <c r="BW13" s="176"/>
      <c r="BX13" s="176"/>
      <c r="BY13" s="176"/>
      <c r="BZ13" s="176"/>
      <c r="CA13" s="176"/>
      <c r="CB13" s="176"/>
      <c r="CC13" s="176"/>
      <c r="CD13" s="176"/>
      <c r="CE13" s="176"/>
      <c r="CF13" s="176"/>
      <c r="CG13" s="176"/>
      <c r="CH13" s="176"/>
      <c r="CI13" s="176"/>
      <c r="CJ13" s="176"/>
      <c r="CK13" s="176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8"/>
      <c r="DD13" s="25"/>
      <c r="DE13" s="26"/>
      <c r="DF13" s="26"/>
      <c r="DG13" s="26"/>
      <c r="DH13" s="26"/>
      <c r="DI13" s="26"/>
      <c r="DJ13" s="26"/>
      <c r="DK13" s="26"/>
      <c r="DL13" s="27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</row>
    <row r="14" spans="4:132" ht="13.5" customHeight="1">
      <c r="D14" s="21"/>
      <c r="E14" s="24"/>
      <c r="F14" s="24"/>
      <c r="G14" s="24"/>
      <c r="H14" s="24"/>
      <c r="I14" s="24"/>
      <c r="J14" s="24"/>
      <c r="K14" s="175" t="s">
        <v>148</v>
      </c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7"/>
      <c r="AN14" s="25"/>
      <c r="AO14" s="26"/>
      <c r="AP14" s="26"/>
      <c r="AQ14" s="26"/>
      <c r="AR14" s="26"/>
      <c r="AS14" s="26"/>
      <c r="AT14" s="26"/>
      <c r="AU14" s="26"/>
      <c r="AV14" s="27"/>
      <c r="AW14" s="19"/>
      <c r="AX14" s="19"/>
      <c r="BL14" s="19"/>
      <c r="BM14" s="19"/>
      <c r="BN14" s="19"/>
      <c r="BO14" s="19"/>
      <c r="BP14" s="19"/>
      <c r="BQ14" s="19"/>
      <c r="BR14" s="19"/>
      <c r="BS14" s="19"/>
      <c r="BT14" s="19"/>
      <c r="BU14" s="20"/>
      <c r="BV14" s="1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8"/>
      <c r="DD14" s="25"/>
      <c r="DE14" s="26"/>
      <c r="DF14" s="26"/>
      <c r="DG14" s="26"/>
      <c r="DH14" s="26"/>
      <c r="DI14" s="26"/>
      <c r="DJ14" s="26"/>
      <c r="DK14" s="26"/>
      <c r="DL14" s="27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</row>
    <row r="15" spans="4:132" ht="13.5" customHeight="1" thickBot="1">
      <c r="D15" s="21"/>
      <c r="E15" s="19"/>
      <c r="F15" s="24"/>
      <c r="G15" s="24"/>
      <c r="H15" s="24"/>
      <c r="I15" s="24"/>
      <c r="J15" s="2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7"/>
      <c r="AN15" s="30"/>
      <c r="AO15" s="26"/>
      <c r="AP15" s="26"/>
      <c r="AQ15" s="26"/>
      <c r="AR15" s="26"/>
      <c r="AS15" s="26"/>
      <c r="AT15" s="26"/>
      <c r="AU15" s="26"/>
      <c r="AV15" s="27"/>
      <c r="AW15" s="19"/>
      <c r="AX15" s="19"/>
      <c r="BL15" s="19"/>
      <c r="BM15" s="19"/>
      <c r="BN15" s="19"/>
      <c r="BO15" s="19"/>
      <c r="BP15" s="19"/>
      <c r="BQ15" s="19"/>
      <c r="BR15" s="19"/>
      <c r="BS15" s="19"/>
      <c r="BT15" s="19"/>
      <c r="BU15" s="20"/>
      <c r="BV15" s="19"/>
      <c r="BW15" s="176">
        <f>E2</f>
        <v>0</v>
      </c>
      <c r="BX15" s="176"/>
      <c r="BY15" s="176"/>
      <c r="BZ15" s="176"/>
      <c r="CA15" s="176"/>
      <c r="CB15" s="176"/>
      <c r="CC15" s="176"/>
      <c r="CD15" s="176"/>
      <c r="CE15" s="176"/>
      <c r="CF15" s="176"/>
      <c r="CG15" s="176"/>
      <c r="CH15" s="176"/>
      <c r="CI15" s="176"/>
      <c r="CJ15" s="176"/>
      <c r="CK15" s="176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8"/>
      <c r="DD15" s="30"/>
      <c r="DE15" s="26"/>
      <c r="DF15" s="26"/>
      <c r="DG15" s="26"/>
      <c r="DH15" s="26"/>
      <c r="DI15" s="26"/>
      <c r="DJ15" s="26"/>
      <c r="DK15" s="26"/>
      <c r="DL15" s="27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</row>
    <row r="16" spans="4:132" ht="18" customHeight="1" thickBot="1">
      <c r="D16" s="21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177" t="s">
        <v>38</v>
      </c>
      <c r="AI16" s="178"/>
      <c r="AJ16" s="178"/>
      <c r="AK16" s="178"/>
      <c r="AL16" s="178"/>
      <c r="AM16" s="179"/>
      <c r="AN16" s="30"/>
      <c r="AO16" s="26"/>
      <c r="AP16" s="26"/>
      <c r="AQ16" s="26"/>
      <c r="AR16" s="26"/>
      <c r="AS16" s="26"/>
      <c r="AT16" s="26"/>
      <c r="AU16" s="26"/>
      <c r="AV16" s="27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20"/>
      <c r="BV16" s="19"/>
      <c r="BW16" s="176"/>
      <c r="BX16" s="176"/>
      <c r="BY16" s="176"/>
      <c r="BZ16" s="176"/>
      <c r="CA16" s="176"/>
      <c r="CB16" s="176"/>
      <c r="CC16" s="176"/>
      <c r="CD16" s="176"/>
      <c r="CE16" s="176"/>
      <c r="CF16" s="176"/>
      <c r="CG16" s="176"/>
      <c r="CH16" s="176"/>
      <c r="CI16" s="176"/>
      <c r="CJ16" s="176"/>
      <c r="CK16" s="176"/>
      <c r="CL16" s="180" t="s">
        <v>145</v>
      </c>
      <c r="CM16" s="180"/>
      <c r="CN16" s="180"/>
      <c r="CO16" s="180"/>
      <c r="CP16" s="180"/>
      <c r="CQ16" s="180"/>
      <c r="CR16" s="180"/>
      <c r="CS16" s="180"/>
      <c r="CT16" s="180"/>
      <c r="CU16" s="180"/>
      <c r="CV16" s="180"/>
      <c r="CW16" s="181"/>
      <c r="CX16" s="177" t="s">
        <v>38</v>
      </c>
      <c r="CY16" s="178"/>
      <c r="CZ16" s="178"/>
      <c r="DA16" s="178"/>
      <c r="DB16" s="178"/>
      <c r="DC16" s="179"/>
      <c r="DD16" s="30"/>
      <c r="DE16" s="26"/>
      <c r="DF16" s="26"/>
      <c r="DG16" s="26"/>
      <c r="DH16" s="26"/>
      <c r="DI16" s="26"/>
      <c r="DJ16" s="26"/>
      <c r="DK16" s="26"/>
      <c r="DL16" s="27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</row>
    <row r="17" spans="4:132" ht="18" customHeight="1" thickBot="1">
      <c r="D17" s="21"/>
      <c r="E17" s="19"/>
      <c r="F17" s="19"/>
      <c r="G17" s="19"/>
      <c r="H17" s="220" t="s">
        <v>39</v>
      </c>
      <c r="I17" s="221" t="s">
        <v>40</v>
      </c>
      <c r="J17" s="222"/>
      <c r="K17" s="222"/>
      <c r="L17" s="222"/>
      <c r="M17" s="222"/>
      <c r="N17" s="222"/>
      <c r="O17" s="222"/>
      <c r="P17" s="223"/>
      <c r="Q17" s="227" t="s">
        <v>41</v>
      </c>
      <c r="R17" s="228"/>
      <c r="S17" s="228"/>
      <c r="T17" s="228"/>
      <c r="U17" s="228"/>
      <c r="V17" s="228"/>
      <c r="W17" s="228"/>
      <c r="X17" s="229"/>
      <c r="Y17" s="227" t="s">
        <v>42</v>
      </c>
      <c r="Z17" s="228"/>
      <c r="AA17" s="228"/>
      <c r="AB17" s="228"/>
      <c r="AC17" s="228"/>
      <c r="AD17" s="228"/>
      <c r="AE17" s="229"/>
      <c r="AF17" s="19"/>
      <c r="AG17" s="19"/>
      <c r="AH17" s="210" t="s">
        <v>43</v>
      </c>
      <c r="AI17" s="211"/>
      <c r="AJ17" s="211"/>
      <c r="AK17" s="211"/>
      <c r="AL17" s="211"/>
      <c r="AM17" s="212"/>
      <c r="AN17" s="30"/>
      <c r="AO17" s="26"/>
      <c r="AP17" s="26"/>
      <c r="AQ17" s="26"/>
      <c r="AR17" s="26"/>
      <c r="AS17" s="26"/>
      <c r="AT17" s="26"/>
      <c r="AU17" s="26"/>
      <c r="AV17" s="27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20"/>
      <c r="BV17" s="19"/>
      <c r="BW17" s="32"/>
      <c r="BX17" s="221" t="s">
        <v>40</v>
      </c>
      <c r="BY17" s="230"/>
      <c r="BZ17" s="230"/>
      <c r="CA17" s="230"/>
      <c r="CB17" s="230"/>
      <c r="CC17" s="230"/>
      <c r="CD17" s="231"/>
      <c r="CE17" s="208" t="s">
        <v>41</v>
      </c>
      <c r="CF17" s="170"/>
      <c r="CG17" s="170"/>
      <c r="CH17" s="170"/>
      <c r="CI17" s="170"/>
      <c r="CJ17" s="170"/>
      <c r="CK17" s="170"/>
      <c r="CL17" s="170"/>
      <c r="CM17" s="171"/>
      <c r="CN17" s="209" t="s">
        <v>42</v>
      </c>
      <c r="CO17" s="170"/>
      <c r="CP17" s="170"/>
      <c r="CQ17" s="170"/>
      <c r="CR17" s="170"/>
      <c r="CS17" s="170"/>
      <c r="CT17" s="170"/>
      <c r="CU17" s="170"/>
      <c r="CV17" s="171"/>
      <c r="CW17" s="19"/>
      <c r="CX17" s="210" t="s">
        <v>43</v>
      </c>
      <c r="CY17" s="211"/>
      <c r="CZ17" s="211"/>
      <c r="DA17" s="211"/>
      <c r="DB17" s="211"/>
      <c r="DC17" s="212"/>
      <c r="DD17" s="30"/>
      <c r="DE17" s="26"/>
      <c r="DF17" s="26"/>
      <c r="DG17" s="26"/>
      <c r="DH17" s="26"/>
      <c r="DI17" s="26"/>
      <c r="DJ17" s="26"/>
      <c r="DK17" s="26"/>
      <c r="DL17" s="27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</row>
    <row r="18" spans="4:132" ht="30" customHeight="1" thickBot="1">
      <c r="D18" s="21"/>
      <c r="E18" s="19"/>
      <c r="F18" s="19"/>
      <c r="G18" s="19"/>
      <c r="H18" s="220"/>
      <c r="I18" s="224"/>
      <c r="J18" s="225"/>
      <c r="K18" s="225"/>
      <c r="L18" s="225"/>
      <c r="M18" s="225"/>
      <c r="N18" s="225"/>
      <c r="O18" s="225"/>
      <c r="P18" s="226"/>
      <c r="Q18" s="33"/>
      <c r="R18" s="104"/>
      <c r="S18" s="34"/>
      <c r="T18" s="34"/>
      <c r="U18" s="34"/>
      <c r="V18" s="34"/>
      <c r="W18" s="555" t="s">
        <v>44</v>
      </c>
      <c r="X18" s="556"/>
      <c r="Y18" s="33"/>
      <c r="Z18" s="34"/>
      <c r="AA18" s="34"/>
      <c r="AB18" s="34"/>
      <c r="AC18" s="34"/>
      <c r="AD18" s="555" t="s">
        <v>44</v>
      </c>
      <c r="AE18" s="556"/>
      <c r="AF18" s="19"/>
      <c r="AG18" s="19"/>
      <c r="AH18" s="210"/>
      <c r="AI18" s="211"/>
      <c r="AJ18" s="211"/>
      <c r="AK18" s="211"/>
      <c r="AL18" s="211"/>
      <c r="AM18" s="212"/>
      <c r="AN18" s="30"/>
      <c r="AO18" s="26"/>
      <c r="AP18" s="26"/>
      <c r="AQ18" s="26"/>
      <c r="AR18" s="26"/>
      <c r="AS18" s="26"/>
      <c r="AT18" s="26"/>
      <c r="AU18" s="26"/>
      <c r="AV18" s="27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20"/>
      <c r="BV18" s="19"/>
      <c r="BW18" s="32" t="s">
        <v>45</v>
      </c>
      <c r="BX18" s="232"/>
      <c r="BY18" s="214"/>
      <c r="BZ18" s="214"/>
      <c r="CA18" s="214"/>
      <c r="CB18" s="214"/>
      <c r="CC18" s="214"/>
      <c r="CD18" s="218"/>
      <c r="CE18" s="213"/>
      <c r="CF18" s="214"/>
      <c r="CG18" s="214"/>
      <c r="CH18" s="214"/>
      <c r="CI18" s="214"/>
      <c r="CJ18" s="214"/>
      <c r="CK18" s="214"/>
      <c r="CL18" s="217" t="s">
        <v>44</v>
      </c>
      <c r="CM18" s="218"/>
      <c r="CN18" s="217"/>
      <c r="CO18" s="214"/>
      <c r="CP18" s="214"/>
      <c r="CQ18" s="214"/>
      <c r="CR18" s="214"/>
      <c r="CS18" s="214"/>
      <c r="CT18" s="214"/>
      <c r="CU18" s="217" t="s">
        <v>44</v>
      </c>
      <c r="CV18" s="218"/>
      <c r="CW18" s="19"/>
      <c r="CX18" s="210"/>
      <c r="CY18" s="211"/>
      <c r="CZ18" s="211"/>
      <c r="DA18" s="211"/>
      <c r="DB18" s="211"/>
      <c r="DC18" s="212"/>
      <c r="DD18" s="30"/>
      <c r="DE18" s="26"/>
      <c r="DF18" s="26"/>
      <c r="DG18" s="26"/>
      <c r="DH18" s="26"/>
      <c r="DI18" s="26"/>
      <c r="DJ18" s="26"/>
      <c r="DK18" s="26"/>
      <c r="DL18" s="27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</row>
    <row r="19" spans="4:132" ht="9.75" customHeight="1" thickBot="1"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9"/>
      <c r="AH19" s="210"/>
      <c r="AI19" s="211"/>
      <c r="AJ19" s="211"/>
      <c r="AK19" s="211"/>
      <c r="AL19" s="211"/>
      <c r="AM19" s="212"/>
      <c r="AN19" s="30"/>
      <c r="AO19" s="26"/>
      <c r="AP19" s="26"/>
      <c r="AQ19" s="26"/>
      <c r="AR19" s="26"/>
      <c r="AS19" s="26"/>
      <c r="AT19" s="26"/>
      <c r="AU19" s="26"/>
      <c r="AV19" s="27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20"/>
      <c r="BV19" s="19"/>
      <c r="BW19" s="32"/>
      <c r="BX19" s="215"/>
      <c r="BY19" s="216"/>
      <c r="BZ19" s="216"/>
      <c r="CA19" s="216"/>
      <c r="CB19" s="216"/>
      <c r="CC19" s="216"/>
      <c r="CD19" s="219"/>
      <c r="CE19" s="215"/>
      <c r="CF19" s="216"/>
      <c r="CG19" s="216"/>
      <c r="CH19" s="216"/>
      <c r="CI19" s="216"/>
      <c r="CJ19" s="216"/>
      <c r="CK19" s="216"/>
      <c r="CL19" s="216"/>
      <c r="CM19" s="219"/>
      <c r="CN19" s="216"/>
      <c r="CO19" s="216"/>
      <c r="CP19" s="216"/>
      <c r="CQ19" s="216"/>
      <c r="CR19" s="216"/>
      <c r="CS19" s="216"/>
      <c r="CT19" s="216"/>
      <c r="CU19" s="216"/>
      <c r="CV19" s="219"/>
      <c r="CW19" s="19"/>
      <c r="CX19" s="210"/>
      <c r="CY19" s="211"/>
      <c r="CZ19" s="211"/>
      <c r="DA19" s="211"/>
      <c r="DB19" s="211"/>
      <c r="DC19" s="212"/>
      <c r="DD19" s="30"/>
      <c r="DE19" s="26"/>
      <c r="DF19" s="26"/>
      <c r="DG19" s="26"/>
      <c r="DH19" s="26"/>
      <c r="DI19" s="26"/>
      <c r="DJ19" s="26"/>
      <c r="DK19" s="26"/>
      <c r="DL19" s="27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</row>
    <row r="20" spans="4:132" ht="9.75" customHeight="1" thickBot="1">
      <c r="D20" s="2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10"/>
      <c r="AI20" s="211"/>
      <c r="AJ20" s="211"/>
      <c r="AK20" s="211"/>
      <c r="AL20" s="211"/>
      <c r="AM20" s="212"/>
      <c r="AN20" s="30"/>
      <c r="AO20" s="26"/>
      <c r="AP20" s="26"/>
      <c r="AQ20" s="35"/>
      <c r="AR20" s="35"/>
      <c r="AS20" s="35"/>
      <c r="AT20" s="35"/>
      <c r="AU20" s="35"/>
      <c r="AV20" s="36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20"/>
      <c r="BV20" s="19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210"/>
      <c r="CY20" s="211"/>
      <c r="CZ20" s="211"/>
      <c r="DA20" s="211"/>
      <c r="DB20" s="211"/>
      <c r="DC20" s="212"/>
      <c r="DD20" s="30"/>
      <c r="DE20" s="26"/>
      <c r="DF20" s="26"/>
      <c r="DG20" s="35"/>
      <c r="DH20" s="35"/>
      <c r="DI20" s="35"/>
      <c r="DJ20" s="35"/>
      <c r="DK20" s="35"/>
      <c r="DL20" s="36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</row>
    <row r="21" spans="4:132" ht="18" customHeight="1">
      <c r="D21" s="21"/>
      <c r="E21" s="233" t="s">
        <v>46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5"/>
      <c r="Y21" s="236" t="s">
        <v>47</v>
      </c>
      <c r="Z21" s="230"/>
      <c r="AA21" s="230"/>
      <c r="AB21" s="230"/>
      <c r="AC21" s="230"/>
      <c r="AD21" s="231"/>
      <c r="AE21" s="249" t="s">
        <v>48</v>
      </c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1"/>
      <c r="AQ21" s="237" t="s">
        <v>49</v>
      </c>
      <c r="AR21" s="238"/>
      <c r="AS21" s="238"/>
      <c r="AT21" s="238"/>
      <c r="AU21" s="238"/>
      <c r="AV21" s="239"/>
      <c r="AW21" s="19"/>
      <c r="AX21" s="19"/>
      <c r="AY21" s="42"/>
      <c r="AZ21" s="97"/>
      <c r="BA21" s="97"/>
      <c r="BB21" s="97"/>
      <c r="BC21" s="97"/>
      <c r="BD21" s="97"/>
      <c r="BE21" s="42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42"/>
      <c r="BR21" s="42"/>
      <c r="BS21" s="42"/>
      <c r="BT21" s="42"/>
      <c r="BU21" s="41"/>
      <c r="BV21" s="42"/>
      <c r="BW21" s="233" t="s">
        <v>46</v>
      </c>
      <c r="BX21" s="234"/>
      <c r="BY21" s="234"/>
      <c r="BZ21" s="234"/>
      <c r="CA21" s="234"/>
      <c r="CB21" s="234"/>
      <c r="CC21" s="234"/>
      <c r="CD21" s="234"/>
      <c r="CE21" s="234"/>
      <c r="CF21" s="234"/>
      <c r="CG21" s="234"/>
      <c r="CH21" s="234"/>
      <c r="CI21" s="234"/>
      <c r="CJ21" s="234"/>
      <c r="CK21" s="234"/>
      <c r="CL21" s="234"/>
      <c r="CM21" s="234"/>
      <c r="CN21" s="235"/>
      <c r="CO21" s="236" t="s">
        <v>47</v>
      </c>
      <c r="CP21" s="230"/>
      <c r="CQ21" s="230"/>
      <c r="CR21" s="230"/>
      <c r="CS21" s="230"/>
      <c r="CT21" s="231"/>
      <c r="CU21" s="237" t="s">
        <v>48</v>
      </c>
      <c r="CV21" s="230"/>
      <c r="CW21" s="230"/>
      <c r="CX21" s="230"/>
      <c r="CY21" s="230"/>
      <c r="CZ21" s="230"/>
      <c r="DA21" s="230"/>
      <c r="DB21" s="230"/>
      <c r="DC21" s="230"/>
      <c r="DD21" s="230"/>
      <c r="DE21" s="230"/>
      <c r="DF21" s="231"/>
      <c r="DG21" s="237" t="s">
        <v>49</v>
      </c>
      <c r="DH21" s="238"/>
      <c r="DI21" s="238"/>
      <c r="DJ21" s="238"/>
      <c r="DK21" s="238"/>
      <c r="DL21" s="23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</row>
    <row r="22" spans="4:132" ht="18" customHeight="1" thickBot="1">
      <c r="D22" s="21"/>
      <c r="E22" s="243" t="s">
        <v>50</v>
      </c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5"/>
      <c r="Y22" s="37"/>
      <c r="Z22" s="246" t="s">
        <v>51</v>
      </c>
      <c r="AA22" s="247"/>
      <c r="AB22" s="247"/>
      <c r="AC22" s="248"/>
      <c r="AD22" s="36"/>
      <c r="AE22" s="252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4"/>
      <c r="AQ22" s="240"/>
      <c r="AR22" s="241"/>
      <c r="AS22" s="241"/>
      <c r="AT22" s="241"/>
      <c r="AU22" s="241"/>
      <c r="AV22" s="242"/>
      <c r="AW22" s="19"/>
      <c r="AX22" s="19"/>
      <c r="AY22" s="26"/>
      <c r="AZ22" s="26"/>
      <c r="BA22" s="26"/>
      <c r="BB22" s="26"/>
      <c r="BC22" s="26"/>
      <c r="BD22" s="26"/>
      <c r="BE22" s="42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42"/>
      <c r="BR22" s="42"/>
      <c r="BS22" s="42"/>
      <c r="BT22" s="42"/>
      <c r="BU22" s="41"/>
      <c r="BV22" s="42"/>
      <c r="BW22" s="243" t="s">
        <v>50</v>
      </c>
      <c r="BX22" s="244"/>
      <c r="BY22" s="244"/>
      <c r="BZ22" s="244"/>
      <c r="CA22" s="244"/>
      <c r="CB22" s="244"/>
      <c r="CC22" s="244"/>
      <c r="CD22" s="244"/>
      <c r="CE22" s="244"/>
      <c r="CF22" s="244"/>
      <c r="CG22" s="244"/>
      <c r="CH22" s="244"/>
      <c r="CI22" s="244"/>
      <c r="CJ22" s="244"/>
      <c r="CK22" s="244"/>
      <c r="CL22" s="244"/>
      <c r="CM22" s="244"/>
      <c r="CN22" s="245"/>
      <c r="CO22" s="37"/>
      <c r="CP22" s="246" t="s">
        <v>51</v>
      </c>
      <c r="CQ22" s="247"/>
      <c r="CR22" s="247"/>
      <c r="CS22" s="248"/>
      <c r="CT22" s="36"/>
      <c r="CU22" s="215"/>
      <c r="CV22" s="216"/>
      <c r="CW22" s="216"/>
      <c r="CX22" s="216"/>
      <c r="CY22" s="216"/>
      <c r="CZ22" s="216"/>
      <c r="DA22" s="216"/>
      <c r="DB22" s="216"/>
      <c r="DC22" s="216"/>
      <c r="DD22" s="216"/>
      <c r="DE22" s="216"/>
      <c r="DF22" s="219"/>
      <c r="DG22" s="240"/>
      <c r="DH22" s="241"/>
      <c r="DI22" s="241"/>
      <c r="DJ22" s="241"/>
      <c r="DK22" s="241"/>
      <c r="DL22" s="242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</row>
    <row r="23" spans="4:132" ht="21.75" customHeight="1">
      <c r="D23" s="21"/>
      <c r="E23" s="265" t="str">
        <f>IF($E9="","",(VLOOKUP($E9,[1]職員ﾃﾞｰﾀ!$B$6:$BG$106,8)))</f>
        <v>ｻﾂﾏ　ﾊﾔﾄ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7"/>
      <c r="Y23" s="261" t="str">
        <f>MID($H9,1,1)</f>
        <v>1</v>
      </c>
      <c r="Z23" s="263" t="str">
        <f>MID($H9,2,1)</f>
        <v>2</v>
      </c>
      <c r="AA23" s="263" t="str">
        <f>MID($H9,3,1)</f>
        <v>3</v>
      </c>
      <c r="AB23" s="263" t="str">
        <f>MID($H9,4,1)</f>
        <v>4</v>
      </c>
      <c r="AC23" s="263" t="str">
        <f>MID($H9,5,1)</f>
        <v>5</v>
      </c>
      <c r="AD23" s="316" t="str">
        <f>MID($H9,6,1)</f>
        <v>6</v>
      </c>
      <c r="AE23" s="255" t="str">
        <f>基本ｼｰﾄ!F11</f>
        <v>霧島市立溝辺中学校</v>
      </c>
      <c r="AF23" s="256"/>
      <c r="AG23" s="256"/>
      <c r="AH23" s="256"/>
      <c r="AI23" s="256"/>
      <c r="AJ23" s="256"/>
      <c r="AK23" s="256"/>
      <c r="AL23" s="256"/>
      <c r="AM23" s="256"/>
      <c r="AN23" s="256"/>
      <c r="AO23" s="256"/>
      <c r="AP23" s="257"/>
      <c r="AQ23" s="261" t="str">
        <f>MID(基本ｼｰﾄ!$F$23,1,1)</f>
        <v>4</v>
      </c>
      <c r="AR23" s="263" t="str">
        <f>MID(基本ｼｰﾄ!$F$23,2,1)</f>
        <v>4</v>
      </c>
      <c r="AS23" s="263" t="str">
        <f>MID(基本ｼｰﾄ!$F$23,3,1)</f>
        <v>0</v>
      </c>
      <c r="AT23" s="263" t="str">
        <f>MID(基本ｼｰﾄ!$F$23,4,1)</f>
        <v>7</v>
      </c>
      <c r="AU23" s="263" t="str">
        <f>MID(基本ｼｰﾄ!$F$23,5,1)</f>
        <v>1</v>
      </c>
      <c r="AV23" s="316" t="str">
        <f>MID(基本ｼｰﾄ!$F$23,6,1)</f>
        <v>0</v>
      </c>
      <c r="AW23" s="19"/>
      <c r="AX23" s="19"/>
      <c r="AY23" s="98"/>
      <c r="AZ23" s="97"/>
      <c r="BA23" s="99"/>
      <c r="BB23" s="97"/>
      <c r="BC23" s="98"/>
      <c r="BD23" s="97"/>
      <c r="BE23" s="42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42"/>
      <c r="BR23" s="42"/>
      <c r="BS23" s="42"/>
      <c r="BT23" s="42"/>
      <c r="BU23" s="41"/>
      <c r="BV23" s="42"/>
      <c r="BW23" s="309" t="s">
        <v>53</v>
      </c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1"/>
      <c r="CO23" s="312">
        <v>7</v>
      </c>
      <c r="CP23" s="314">
        <v>7</v>
      </c>
      <c r="CQ23" s="314" t="str">
        <f>MID($H9,3,1)</f>
        <v>3</v>
      </c>
      <c r="CR23" s="314">
        <v>7</v>
      </c>
      <c r="CS23" s="314">
        <v>7</v>
      </c>
      <c r="CT23" s="299">
        <v>7</v>
      </c>
      <c r="CU23" s="301">
        <f>$J$2</f>
        <v>0</v>
      </c>
      <c r="CV23" s="302"/>
      <c r="CW23" s="302"/>
      <c r="CX23" s="302"/>
      <c r="CY23" s="302"/>
      <c r="CZ23" s="302"/>
      <c r="DA23" s="302"/>
      <c r="DB23" s="302"/>
      <c r="DC23" s="302"/>
      <c r="DD23" s="302"/>
      <c r="DE23" s="302"/>
      <c r="DF23" s="303"/>
      <c r="DG23" s="307">
        <v>9</v>
      </c>
      <c r="DH23" s="268">
        <v>9</v>
      </c>
      <c r="DI23" s="268">
        <v>9</v>
      </c>
      <c r="DJ23" s="268">
        <v>9</v>
      </c>
      <c r="DK23" s="268">
        <v>9</v>
      </c>
      <c r="DL23" s="270">
        <v>9</v>
      </c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</row>
    <row r="24" spans="4:132" ht="30" customHeight="1" thickBot="1">
      <c r="D24" s="21"/>
      <c r="E24" s="272" t="str">
        <f>H8</f>
        <v xml:space="preserve">薩摩　隼人 </v>
      </c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273"/>
      <c r="U24" s="273"/>
      <c r="V24" s="273"/>
      <c r="W24" s="273"/>
      <c r="X24" s="274"/>
      <c r="Y24" s="262"/>
      <c r="Z24" s="264"/>
      <c r="AA24" s="264"/>
      <c r="AB24" s="264"/>
      <c r="AC24" s="264"/>
      <c r="AD24" s="317"/>
      <c r="AE24" s="258"/>
      <c r="AF24" s="259"/>
      <c r="AG24" s="259"/>
      <c r="AH24" s="259"/>
      <c r="AI24" s="259"/>
      <c r="AJ24" s="259"/>
      <c r="AK24" s="259"/>
      <c r="AL24" s="259"/>
      <c r="AM24" s="259"/>
      <c r="AN24" s="259"/>
      <c r="AO24" s="259"/>
      <c r="AP24" s="260"/>
      <c r="AQ24" s="262"/>
      <c r="AR24" s="264"/>
      <c r="AS24" s="264"/>
      <c r="AT24" s="264"/>
      <c r="AU24" s="264"/>
      <c r="AV24" s="317"/>
      <c r="AW24" s="19"/>
      <c r="AX24" s="19"/>
      <c r="AY24" s="97"/>
      <c r="AZ24" s="97"/>
      <c r="BA24" s="97"/>
      <c r="BB24" s="97"/>
      <c r="BC24" s="97"/>
      <c r="BD24" s="97"/>
      <c r="BE24" s="98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42"/>
      <c r="BR24" s="42"/>
      <c r="BS24" s="42"/>
      <c r="BT24" s="42"/>
      <c r="BU24" s="41"/>
      <c r="BV24" s="42"/>
      <c r="BW24" s="275" t="s">
        <v>54</v>
      </c>
      <c r="BX24" s="276"/>
      <c r="BY24" s="276"/>
      <c r="BZ24" s="276"/>
      <c r="CA24" s="276"/>
      <c r="CB24" s="276"/>
      <c r="CC24" s="276"/>
      <c r="CD24" s="276"/>
      <c r="CE24" s="276"/>
      <c r="CF24" s="276"/>
      <c r="CG24" s="276"/>
      <c r="CH24" s="276"/>
      <c r="CI24" s="276"/>
      <c r="CJ24" s="276"/>
      <c r="CK24" s="276"/>
      <c r="CL24" s="276"/>
      <c r="CM24" s="276"/>
      <c r="CN24" s="277"/>
      <c r="CO24" s="313"/>
      <c r="CP24" s="315"/>
      <c r="CQ24" s="315"/>
      <c r="CR24" s="315"/>
      <c r="CS24" s="315"/>
      <c r="CT24" s="300"/>
      <c r="CU24" s="304"/>
      <c r="CV24" s="305"/>
      <c r="CW24" s="305"/>
      <c r="CX24" s="305"/>
      <c r="CY24" s="305"/>
      <c r="CZ24" s="305"/>
      <c r="DA24" s="305"/>
      <c r="DB24" s="305"/>
      <c r="DC24" s="305"/>
      <c r="DD24" s="305"/>
      <c r="DE24" s="305"/>
      <c r="DF24" s="306"/>
      <c r="DG24" s="308"/>
      <c r="DH24" s="269"/>
      <c r="DI24" s="269"/>
      <c r="DJ24" s="269"/>
      <c r="DK24" s="269"/>
      <c r="DL24" s="271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</row>
    <row r="25" spans="4:132">
      <c r="D25" s="21"/>
      <c r="E25" s="278" t="s">
        <v>55</v>
      </c>
      <c r="F25" s="279"/>
      <c r="G25" s="284" t="s">
        <v>27</v>
      </c>
      <c r="H25" s="285"/>
      <c r="I25" s="285"/>
      <c r="J25" s="285"/>
      <c r="K25" s="285"/>
      <c r="L25" s="286"/>
      <c r="M25" s="287" t="s">
        <v>56</v>
      </c>
      <c r="N25" s="288"/>
      <c r="O25" s="289"/>
      <c r="P25" s="289"/>
      <c r="Q25" s="289" t="s">
        <v>57</v>
      </c>
      <c r="R25" s="289"/>
      <c r="S25" s="289"/>
      <c r="T25" s="293"/>
      <c r="U25" s="221" t="s">
        <v>150</v>
      </c>
      <c r="V25" s="222"/>
      <c r="W25" s="222"/>
      <c r="X25" s="222"/>
      <c r="Y25" s="222"/>
      <c r="Z25" s="222"/>
      <c r="AA25" s="222"/>
      <c r="AB25" s="222"/>
      <c r="AC25" s="222"/>
      <c r="AD25" s="295"/>
      <c r="AE25" s="39"/>
      <c r="AF25" s="346" t="str">
        <f>X8</f>
        <v>薩摩　桐子</v>
      </c>
      <c r="AG25" s="346"/>
      <c r="AH25" s="346"/>
      <c r="AI25" s="346"/>
      <c r="AJ25" s="346"/>
      <c r="AK25" s="346"/>
      <c r="AL25" s="346"/>
      <c r="AM25" s="346"/>
      <c r="AN25" s="346"/>
      <c r="AO25" s="346"/>
      <c r="AP25" s="346"/>
      <c r="AQ25" s="346"/>
      <c r="AR25" s="346"/>
      <c r="AS25" s="346"/>
      <c r="AT25" s="346"/>
      <c r="AU25" s="346"/>
      <c r="AV25" s="347"/>
      <c r="AW25" s="19"/>
      <c r="AX25" s="19"/>
      <c r="AY25" s="42"/>
      <c r="AZ25" s="97"/>
      <c r="BA25" s="97"/>
      <c r="BB25" s="97"/>
      <c r="BC25" s="97"/>
      <c r="BD25" s="97"/>
      <c r="BE25" s="42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278" t="s">
        <v>55</v>
      </c>
      <c r="BX25" s="279"/>
      <c r="BY25" s="284" t="s">
        <v>27</v>
      </c>
      <c r="BZ25" s="285"/>
      <c r="CA25" s="285"/>
      <c r="CB25" s="285"/>
      <c r="CC25" s="285"/>
      <c r="CD25" s="286"/>
      <c r="CE25" s="287" t="s">
        <v>56</v>
      </c>
      <c r="CF25" s="289"/>
      <c r="CG25" s="289"/>
      <c r="CH25" s="289" t="s">
        <v>57</v>
      </c>
      <c r="CI25" s="289"/>
      <c r="CJ25" s="293"/>
      <c r="CK25" s="221" t="s">
        <v>25</v>
      </c>
      <c r="CL25" s="222"/>
      <c r="CM25" s="222"/>
      <c r="CN25" s="222"/>
      <c r="CO25" s="222"/>
      <c r="CP25" s="222"/>
      <c r="CQ25" s="222"/>
      <c r="CR25" s="222"/>
      <c r="CS25" s="222"/>
      <c r="CT25" s="295"/>
      <c r="CU25" s="39"/>
      <c r="CV25" s="341" t="s">
        <v>58</v>
      </c>
      <c r="CW25" s="341"/>
      <c r="CX25" s="341"/>
      <c r="CY25" s="341"/>
      <c r="CZ25" s="341"/>
      <c r="DA25" s="341"/>
      <c r="DB25" s="341"/>
      <c r="DC25" s="341"/>
      <c r="DD25" s="341"/>
      <c r="DE25" s="341"/>
      <c r="DF25" s="341"/>
      <c r="DG25" s="341"/>
      <c r="DH25" s="341"/>
      <c r="DI25" s="341"/>
      <c r="DJ25" s="341"/>
      <c r="DK25" s="341"/>
      <c r="DL25" s="342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</row>
    <row r="26" spans="4:132" ht="14.25">
      <c r="D26" s="21"/>
      <c r="E26" s="280"/>
      <c r="F26" s="281"/>
      <c r="G26" s="332" t="s">
        <v>59</v>
      </c>
      <c r="H26" s="344"/>
      <c r="I26" s="332" t="s">
        <v>60</v>
      </c>
      <c r="J26" s="344"/>
      <c r="K26" s="332" t="s">
        <v>61</v>
      </c>
      <c r="L26" s="333"/>
      <c r="M26" s="290"/>
      <c r="N26" s="291"/>
      <c r="O26" s="292"/>
      <c r="P26" s="292"/>
      <c r="Q26" s="292"/>
      <c r="R26" s="292"/>
      <c r="S26" s="292"/>
      <c r="T26" s="294"/>
      <c r="U26" s="296"/>
      <c r="V26" s="297"/>
      <c r="W26" s="297"/>
      <c r="X26" s="297"/>
      <c r="Y26" s="297"/>
      <c r="Z26" s="297"/>
      <c r="AA26" s="297"/>
      <c r="AB26" s="297"/>
      <c r="AC26" s="297"/>
      <c r="AD26" s="298"/>
      <c r="AE26" s="3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49"/>
      <c r="AW26" s="19"/>
      <c r="AX26" s="19"/>
      <c r="AY26" s="97"/>
      <c r="AZ26" s="97"/>
      <c r="BA26" s="97"/>
      <c r="BB26" s="97"/>
      <c r="BC26" s="97"/>
      <c r="BD26" s="97"/>
      <c r="BE26" s="42"/>
      <c r="BF26" s="97"/>
      <c r="BG26" s="97"/>
      <c r="BH26" s="97"/>
      <c r="BI26" s="97"/>
      <c r="BJ26" s="97"/>
      <c r="BK26" s="42"/>
      <c r="BL26" s="97"/>
      <c r="BM26" s="97"/>
      <c r="BN26" s="97"/>
      <c r="BO26" s="42"/>
      <c r="BP26" s="42"/>
      <c r="BQ26" s="42"/>
      <c r="BR26" s="42"/>
      <c r="BS26" s="42"/>
      <c r="BT26" s="61"/>
      <c r="BU26" s="61"/>
      <c r="BV26" s="61"/>
      <c r="BW26" s="280"/>
      <c r="BX26" s="281"/>
      <c r="BY26" s="332" t="s">
        <v>59</v>
      </c>
      <c r="BZ26" s="344"/>
      <c r="CA26" s="332" t="s">
        <v>60</v>
      </c>
      <c r="CB26" s="344"/>
      <c r="CC26" s="332" t="s">
        <v>61</v>
      </c>
      <c r="CD26" s="333"/>
      <c r="CE26" s="290"/>
      <c r="CF26" s="292"/>
      <c r="CG26" s="292"/>
      <c r="CH26" s="292"/>
      <c r="CI26" s="292"/>
      <c r="CJ26" s="294"/>
      <c r="CK26" s="296"/>
      <c r="CL26" s="297"/>
      <c r="CM26" s="297"/>
      <c r="CN26" s="297"/>
      <c r="CO26" s="297"/>
      <c r="CP26" s="297"/>
      <c r="CQ26" s="297"/>
      <c r="CR26" s="297"/>
      <c r="CS26" s="297"/>
      <c r="CT26" s="298"/>
      <c r="CU26" s="38"/>
      <c r="CV26" s="319"/>
      <c r="CW26" s="319"/>
      <c r="CX26" s="319"/>
      <c r="CY26" s="319"/>
      <c r="CZ26" s="319"/>
      <c r="DA26" s="319"/>
      <c r="DB26" s="319"/>
      <c r="DC26" s="319"/>
      <c r="DD26" s="319"/>
      <c r="DE26" s="319"/>
      <c r="DF26" s="319"/>
      <c r="DG26" s="319"/>
      <c r="DH26" s="319"/>
      <c r="DI26" s="319"/>
      <c r="DJ26" s="319"/>
      <c r="DK26" s="319"/>
      <c r="DL26" s="343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</row>
    <row r="27" spans="4:132">
      <c r="D27" s="21"/>
      <c r="E27" s="282"/>
      <c r="F27" s="283"/>
      <c r="G27" s="334"/>
      <c r="H27" s="345"/>
      <c r="I27" s="334"/>
      <c r="J27" s="345"/>
      <c r="K27" s="334"/>
      <c r="L27" s="335"/>
      <c r="M27" s="290"/>
      <c r="N27" s="291"/>
      <c r="O27" s="292"/>
      <c r="P27" s="292"/>
      <c r="Q27" s="292"/>
      <c r="R27" s="292"/>
      <c r="S27" s="292"/>
      <c r="T27" s="294"/>
      <c r="U27" s="325" t="s">
        <v>62</v>
      </c>
      <c r="V27" s="320"/>
      <c r="W27" s="320"/>
      <c r="X27" s="320"/>
      <c r="Y27" s="320"/>
      <c r="Z27" s="320"/>
      <c r="AA27" s="320"/>
      <c r="AB27" s="320"/>
      <c r="AC27" s="320"/>
      <c r="AD27" s="336"/>
      <c r="AE27" s="40"/>
      <c r="AF27" s="337" t="str">
        <f>AJ9</f>
        <v>薩摩　ほまれ</v>
      </c>
      <c r="AG27" s="337"/>
      <c r="AH27" s="337"/>
      <c r="AI27" s="337"/>
      <c r="AJ27" s="337"/>
      <c r="AK27" s="337"/>
      <c r="AL27" s="337"/>
      <c r="AM27" s="337"/>
      <c r="AN27" s="337"/>
      <c r="AO27" s="337"/>
      <c r="AP27" s="320" t="s">
        <v>63</v>
      </c>
      <c r="AQ27" s="339" t="str">
        <f>AJ10</f>
        <v>子</v>
      </c>
      <c r="AR27" s="339"/>
      <c r="AS27" s="339"/>
      <c r="AT27" s="339"/>
      <c r="AU27" s="339"/>
      <c r="AV27" s="323" t="s">
        <v>64</v>
      </c>
      <c r="AW27" s="19"/>
      <c r="AX27" s="19"/>
      <c r="AY27" s="100"/>
      <c r="AZ27" s="100"/>
      <c r="BA27" s="100"/>
      <c r="BB27" s="100"/>
      <c r="BC27" s="100"/>
      <c r="BD27" s="100"/>
      <c r="BE27" s="41"/>
      <c r="BF27" s="41"/>
      <c r="BG27" s="41"/>
      <c r="BH27" s="41"/>
      <c r="BI27" s="41"/>
      <c r="BJ27" s="41"/>
      <c r="BK27" s="41"/>
      <c r="BL27" s="41"/>
      <c r="BM27" s="42"/>
      <c r="BN27" s="41"/>
      <c r="BO27" s="41"/>
      <c r="BP27" s="41"/>
      <c r="BQ27" s="41"/>
      <c r="BR27" s="41"/>
      <c r="BS27" s="41"/>
      <c r="BT27" s="41"/>
      <c r="BU27" s="41"/>
      <c r="BV27" s="41"/>
      <c r="BW27" s="282"/>
      <c r="BX27" s="283"/>
      <c r="BY27" s="334"/>
      <c r="BZ27" s="345"/>
      <c r="CA27" s="334"/>
      <c r="CB27" s="345"/>
      <c r="CC27" s="334"/>
      <c r="CD27" s="335"/>
      <c r="CE27" s="290"/>
      <c r="CF27" s="292"/>
      <c r="CG27" s="292"/>
      <c r="CH27" s="292"/>
      <c r="CI27" s="292"/>
      <c r="CJ27" s="294"/>
      <c r="CK27" s="325" t="s">
        <v>65</v>
      </c>
      <c r="CL27" s="320"/>
      <c r="CM27" s="320"/>
      <c r="CN27" s="320"/>
      <c r="CO27" s="320"/>
      <c r="CP27" s="320"/>
      <c r="CQ27" s="320"/>
      <c r="CR27" s="320"/>
      <c r="CS27" s="320"/>
      <c r="CT27" s="336"/>
      <c r="CU27" s="40"/>
      <c r="CV27" s="318" t="s">
        <v>66</v>
      </c>
      <c r="CW27" s="318"/>
      <c r="CX27" s="318"/>
      <c r="CY27" s="318"/>
      <c r="CZ27" s="318"/>
      <c r="DA27" s="318"/>
      <c r="DB27" s="318"/>
      <c r="DC27" s="318"/>
      <c r="DD27" s="318"/>
      <c r="DE27" s="318"/>
      <c r="DF27" s="320" t="s">
        <v>63</v>
      </c>
      <c r="DG27" s="321" t="s">
        <v>67</v>
      </c>
      <c r="DH27" s="321"/>
      <c r="DI27" s="321"/>
      <c r="DJ27" s="321"/>
      <c r="DK27" s="321"/>
      <c r="DL27" s="323" t="s">
        <v>68</v>
      </c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</row>
    <row r="28" spans="4:132" ht="17.25" customHeight="1">
      <c r="D28" s="21"/>
      <c r="E28" s="325">
        <v>4</v>
      </c>
      <c r="F28" s="326"/>
      <c r="G28" s="328" t="str">
        <f>MID(X9,1,1)</f>
        <v>4</v>
      </c>
      <c r="H28" s="330" t="str">
        <f>MID(X9,2,1)</f>
        <v>2</v>
      </c>
      <c r="I28" s="328" t="str">
        <f>MID(X9,3,1)</f>
        <v>5</v>
      </c>
      <c r="J28" s="330" t="str">
        <f>MID(X9,4,1)</f>
        <v>0</v>
      </c>
      <c r="K28" s="328" t="str">
        <f>MID(X9,5,1)</f>
        <v>2</v>
      </c>
      <c r="L28" s="358" t="str">
        <f>MID(X9,6,1)</f>
        <v/>
      </c>
      <c r="M28" s="352">
        <f>X10</f>
        <v>1</v>
      </c>
      <c r="N28" s="360"/>
      <c r="O28" s="353"/>
      <c r="P28" s="353"/>
      <c r="Q28" s="362"/>
      <c r="R28" s="362"/>
      <c r="S28" s="362"/>
      <c r="T28" s="363"/>
      <c r="U28" s="296"/>
      <c r="V28" s="297"/>
      <c r="W28" s="297"/>
      <c r="X28" s="297"/>
      <c r="Y28" s="297"/>
      <c r="Z28" s="297"/>
      <c r="AA28" s="297"/>
      <c r="AB28" s="297"/>
      <c r="AC28" s="297"/>
      <c r="AD28" s="298"/>
      <c r="AE28" s="38"/>
      <c r="AF28" s="338"/>
      <c r="AG28" s="338"/>
      <c r="AH28" s="338"/>
      <c r="AI28" s="338"/>
      <c r="AJ28" s="338"/>
      <c r="AK28" s="338"/>
      <c r="AL28" s="338"/>
      <c r="AM28" s="338"/>
      <c r="AN28" s="338"/>
      <c r="AO28" s="338"/>
      <c r="AP28" s="297"/>
      <c r="AQ28" s="340"/>
      <c r="AR28" s="340"/>
      <c r="AS28" s="340"/>
      <c r="AT28" s="340"/>
      <c r="AU28" s="340"/>
      <c r="AV28" s="324"/>
      <c r="AW28" s="19"/>
      <c r="AX28" s="19"/>
      <c r="AY28" s="98"/>
      <c r="AZ28" s="97"/>
      <c r="BA28" s="98"/>
      <c r="BB28" s="97"/>
      <c r="BC28" s="99"/>
      <c r="BD28" s="97"/>
      <c r="BE28" s="101"/>
      <c r="BF28" s="101"/>
      <c r="BG28" s="101"/>
      <c r="BH28" s="101"/>
      <c r="BI28" s="101"/>
      <c r="BJ28" s="101"/>
      <c r="BK28" s="42"/>
      <c r="BL28" s="42"/>
      <c r="BM28" s="42"/>
      <c r="BN28" s="102"/>
      <c r="BO28" s="102"/>
      <c r="BP28" s="102"/>
      <c r="BQ28" s="102"/>
      <c r="BR28" s="102"/>
      <c r="BS28" s="102"/>
      <c r="BT28" s="102"/>
      <c r="BU28" s="102"/>
      <c r="BV28" s="102"/>
      <c r="BW28" s="325">
        <v>4</v>
      </c>
      <c r="BX28" s="326"/>
      <c r="BY28" s="356" t="s">
        <v>69</v>
      </c>
      <c r="BZ28" s="405" t="s">
        <v>69</v>
      </c>
      <c r="CA28" s="356" t="s">
        <v>69</v>
      </c>
      <c r="CB28" s="405" t="s">
        <v>69</v>
      </c>
      <c r="CC28" s="356" t="s">
        <v>69</v>
      </c>
      <c r="CD28" s="350" t="s">
        <v>69</v>
      </c>
      <c r="CE28" s="352">
        <v>1</v>
      </c>
      <c r="CF28" s="353"/>
      <c r="CG28" s="353"/>
      <c r="CH28" s="362"/>
      <c r="CI28" s="362"/>
      <c r="CJ28" s="363"/>
      <c r="CK28" s="296"/>
      <c r="CL28" s="297"/>
      <c r="CM28" s="297"/>
      <c r="CN28" s="297"/>
      <c r="CO28" s="297"/>
      <c r="CP28" s="297"/>
      <c r="CQ28" s="297"/>
      <c r="CR28" s="297"/>
      <c r="CS28" s="297"/>
      <c r="CT28" s="298"/>
      <c r="CU28" s="38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297"/>
      <c r="DG28" s="322"/>
      <c r="DH28" s="322"/>
      <c r="DI28" s="322"/>
      <c r="DJ28" s="322"/>
      <c r="DK28" s="322"/>
      <c r="DL28" s="324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</row>
    <row r="29" spans="4:132" ht="21" customHeight="1" thickBot="1">
      <c r="D29" s="21"/>
      <c r="E29" s="215"/>
      <c r="F29" s="327"/>
      <c r="G29" s="329"/>
      <c r="H29" s="331"/>
      <c r="I29" s="329"/>
      <c r="J29" s="331"/>
      <c r="K29" s="329"/>
      <c r="L29" s="359"/>
      <c r="M29" s="354"/>
      <c r="N29" s="361"/>
      <c r="O29" s="355"/>
      <c r="P29" s="355"/>
      <c r="Q29" s="364"/>
      <c r="R29" s="364"/>
      <c r="S29" s="364"/>
      <c r="T29" s="365"/>
      <c r="U29" s="403" t="s">
        <v>70</v>
      </c>
      <c r="V29" s="388"/>
      <c r="W29" s="388"/>
      <c r="X29" s="388"/>
      <c r="Y29" s="388"/>
      <c r="Z29" s="388"/>
      <c r="AA29" s="388"/>
      <c r="AB29" s="388"/>
      <c r="AC29" s="388"/>
      <c r="AD29" s="388"/>
      <c r="AE29" s="388"/>
      <c r="AF29" s="404"/>
      <c r="AG29" s="43"/>
      <c r="AH29" s="388" t="s">
        <v>71</v>
      </c>
      <c r="AI29" s="388"/>
      <c r="AJ29" s="388"/>
      <c r="AK29" s="388"/>
      <c r="AL29" s="388"/>
      <c r="AM29" s="388"/>
      <c r="AN29" s="388"/>
      <c r="AO29" s="388"/>
      <c r="AP29" s="388"/>
      <c r="AQ29" s="388"/>
      <c r="AR29" s="388"/>
      <c r="AS29" s="388"/>
      <c r="AT29" s="388"/>
      <c r="AU29" s="388"/>
      <c r="AV29" s="44"/>
      <c r="AW29" s="19"/>
      <c r="AX29" s="19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42"/>
      <c r="BL29" s="42"/>
      <c r="BM29" s="103"/>
      <c r="BN29" s="97"/>
      <c r="BO29" s="97"/>
      <c r="BP29" s="97"/>
      <c r="BQ29" s="97"/>
      <c r="BR29" s="97"/>
      <c r="BS29" s="97"/>
      <c r="BT29" s="97"/>
      <c r="BU29" s="97"/>
      <c r="BV29" s="97"/>
      <c r="BW29" s="215"/>
      <c r="BX29" s="327"/>
      <c r="BY29" s="357"/>
      <c r="BZ29" s="406"/>
      <c r="CA29" s="357"/>
      <c r="CB29" s="406"/>
      <c r="CC29" s="357"/>
      <c r="CD29" s="351"/>
      <c r="CE29" s="354"/>
      <c r="CF29" s="355"/>
      <c r="CG29" s="355"/>
      <c r="CH29" s="364"/>
      <c r="CI29" s="364"/>
      <c r="CJ29" s="365"/>
      <c r="CK29" s="403" t="s">
        <v>72</v>
      </c>
      <c r="CL29" s="388"/>
      <c r="CM29" s="388"/>
      <c r="CN29" s="388"/>
      <c r="CO29" s="388"/>
      <c r="CP29" s="388"/>
      <c r="CQ29" s="388"/>
      <c r="CR29" s="388"/>
      <c r="CS29" s="388"/>
      <c r="CT29" s="388"/>
      <c r="CU29" s="388"/>
      <c r="CV29" s="404"/>
      <c r="CW29" s="43"/>
      <c r="CX29" s="388" t="s">
        <v>71</v>
      </c>
      <c r="CY29" s="388"/>
      <c r="CZ29" s="388"/>
      <c r="DA29" s="388"/>
      <c r="DB29" s="388"/>
      <c r="DC29" s="388"/>
      <c r="DD29" s="388"/>
      <c r="DE29" s="388"/>
      <c r="DF29" s="388"/>
      <c r="DG29" s="388"/>
      <c r="DH29" s="388"/>
      <c r="DI29" s="388"/>
      <c r="DJ29" s="388"/>
      <c r="DK29" s="388"/>
      <c r="DL29" s="44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</row>
    <row r="30" spans="4:132" ht="17.25" customHeight="1">
      <c r="D30" s="21"/>
      <c r="E30" s="389" t="s">
        <v>73</v>
      </c>
      <c r="F30" s="390"/>
      <c r="G30" s="390"/>
      <c r="H30" s="390"/>
      <c r="I30" s="390"/>
      <c r="J30" s="390"/>
      <c r="K30" s="390"/>
      <c r="L30" s="390"/>
      <c r="M30" s="390"/>
      <c r="N30" s="390"/>
      <c r="O30" s="390"/>
      <c r="P30" s="390"/>
      <c r="Q30" s="390"/>
      <c r="R30" s="390"/>
      <c r="S30" s="390"/>
      <c r="T30" s="390"/>
      <c r="U30" s="390"/>
      <c r="V30" s="390"/>
      <c r="W30" s="390"/>
      <c r="X30" s="390"/>
      <c r="Y30" s="390"/>
      <c r="Z30" s="390"/>
      <c r="AA30" s="390"/>
      <c r="AB30" s="391"/>
      <c r="AC30" s="392" t="s">
        <v>74</v>
      </c>
      <c r="AD30" s="392"/>
      <c r="AE30" s="392"/>
      <c r="AF30" s="392"/>
      <c r="AG30" s="392"/>
      <c r="AH30" s="392"/>
      <c r="AI30" s="392"/>
      <c r="AJ30" s="392"/>
      <c r="AK30" s="392"/>
      <c r="AL30" s="392"/>
      <c r="AM30" s="392"/>
      <c r="AN30" s="392"/>
      <c r="AO30" s="392"/>
      <c r="AP30" s="392"/>
      <c r="AQ30" s="392"/>
      <c r="AR30" s="392"/>
      <c r="AS30" s="392"/>
      <c r="AT30" s="392"/>
      <c r="AU30" s="392"/>
      <c r="AV30" s="393"/>
      <c r="AW30" s="19"/>
      <c r="AX30" s="19"/>
      <c r="AY30" s="19"/>
      <c r="AZ30" s="19"/>
      <c r="BA30" s="45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46"/>
      <c r="BQ30" s="19"/>
      <c r="BR30" s="19"/>
      <c r="BS30" s="19"/>
      <c r="BT30" s="19"/>
      <c r="BU30" s="20"/>
      <c r="BV30" s="19"/>
      <c r="BW30" s="394" t="s">
        <v>75</v>
      </c>
      <c r="BX30" s="395"/>
      <c r="BY30" s="395"/>
      <c r="BZ30" s="395"/>
      <c r="CA30" s="395"/>
      <c r="CB30" s="395"/>
      <c r="CC30" s="395"/>
      <c r="CD30" s="395"/>
      <c r="CE30" s="395"/>
      <c r="CF30" s="395"/>
      <c r="CG30" s="395"/>
      <c r="CH30" s="395"/>
      <c r="CI30" s="395"/>
      <c r="CJ30" s="395"/>
      <c r="CK30" s="395"/>
      <c r="CL30" s="395"/>
      <c r="CM30" s="395"/>
      <c r="CN30" s="395"/>
      <c r="CO30" s="395"/>
      <c r="CP30" s="395"/>
      <c r="CQ30" s="395"/>
      <c r="CR30" s="396"/>
      <c r="CS30" s="392" t="s">
        <v>74</v>
      </c>
      <c r="CT30" s="392"/>
      <c r="CU30" s="392"/>
      <c r="CV30" s="392"/>
      <c r="CW30" s="392"/>
      <c r="CX30" s="392"/>
      <c r="CY30" s="392"/>
      <c r="CZ30" s="392"/>
      <c r="DA30" s="392"/>
      <c r="DB30" s="392"/>
      <c r="DC30" s="392"/>
      <c r="DD30" s="392"/>
      <c r="DE30" s="392"/>
      <c r="DF30" s="392"/>
      <c r="DG30" s="392"/>
      <c r="DH30" s="392"/>
      <c r="DI30" s="392"/>
      <c r="DJ30" s="392"/>
      <c r="DK30" s="392"/>
      <c r="DL30" s="393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</row>
    <row r="31" spans="4:132" ht="17.25" customHeight="1">
      <c r="D31" s="21"/>
      <c r="E31" s="397" t="s">
        <v>76</v>
      </c>
      <c r="F31" s="398"/>
      <c r="G31" s="398"/>
      <c r="H31" s="398"/>
      <c r="I31" s="398"/>
      <c r="J31" s="398"/>
      <c r="K31" s="398"/>
      <c r="L31" s="398"/>
      <c r="M31" s="398"/>
      <c r="N31" s="398"/>
      <c r="O31" s="398"/>
      <c r="P31" s="398"/>
      <c r="Q31" s="320" t="s">
        <v>77</v>
      </c>
      <c r="R31" s="320"/>
      <c r="S31" s="320"/>
      <c r="T31" s="320"/>
      <c r="U31" s="320"/>
      <c r="V31" s="320"/>
      <c r="W31" s="320"/>
      <c r="X31" s="320"/>
      <c r="Y31" s="320"/>
      <c r="Z31" s="320"/>
      <c r="AA31" s="320"/>
      <c r="AB31" s="336"/>
      <c r="AC31" s="577" t="s">
        <v>78</v>
      </c>
      <c r="AD31" s="398"/>
      <c r="AE31" s="398"/>
      <c r="AF31" s="398"/>
      <c r="AG31" s="398"/>
      <c r="AH31" s="398"/>
      <c r="AI31" s="398"/>
      <c r="AJ31" s="398"/>
      <c r="AK31" s="398"/>
      <c r="AL31" s="320" t="s">
        <v>77</v>
      </c>
      <c r="AM31" s="320"/>
      <c r="AN31" s="320"/>
      <c r="AO31" s="320"/>
      <c r="AP31" s="320"/>
      <c r="AQ31" s="320"/>
      <c r="AR31" s="320"/>
      <c r="AS31" s="320"/>
      <c r="AT31" s="320"/>
      <c r="AU31" s="320"/>
      <c r="AV31" s="323"/>
      <c r="AW31" s="19"/>
      <c r="AX31" s="19"/>
      <c r="AY31" s="19"/>
      <c r="AZ31" s="19"/>
      <c r="BA31" s="45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46"/>
      <c r="BQ31" s="19"/>
      <c r="BR31" s="19"/>
      <c r="BS31" s="19"/>
      <c r="BT31" s="19"/>
      <c r="BU31" s="20"/>
      <c r="BV31" s="19"/>
      <c r="BW31" s="572"/>
      <c r="BX31" s="573"/>
      <c r="BY31" s="573"/>
      <c r="BZ31" s="573"/>
      <c r="CA31" s="573"/>
      <c r="CB31" s="573"/>
      <c r="CC31" s="573"/>
      <c r="CD31" s="573"/>
      <c r="CE31" s="573"/>
      <c r="CF31" s="573"/>
      <c r="CG31" s="573"/>
      <c r="CH31" s="573"/>
      <c r="CI31" s="573"/>
      <c r="CJ31" s="573"/>
      <c r="CK31" s="573"/>
      <c r="CL31" s="573"/>
      <c r="CM31" s="573"/>
      <c r="CN31" s="573"/>
      <c r="CO31" s="573"/>
      <c r="CP31" s="573"/>
      <c r="CQ31" s="573"/>
      <c r="CR31" s="574"/>
      <c r="CS31" s="570"/>
      <c r="CT31" s="570"/>
      <c r="CU31" s="570"/>
      <c r="CV31" s="570"/>
      <c r="CW31" s="570"/>
      <c r="CX31" s="570"/>
      <c r="CY31" s="570"/>
      <c r="CZ31" s="570"/>
      <c r="DA31" s="570"/>
      <c r="DB31" s="570"/>
      <c r="DC31" s="570"/>
      <c r="DD31" s="570"/>
      <c r="DE31" s="570"/>
      <c r="DF31" s="570"/>
      <c r="DG31" s="570"/>
      <c r="DH31" s="570"/>
      <c r="DI31" s="570"/>
      <c r="DJ31" s="570"/>
      <c r="DK31" s="570"/>
      <c r="DL31" s="571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</row>
    <row r="32" spans="4:132" ht="17.25" customHeight="1">
      <c r="D32" s="21"/>
      <c r="E32" s="575"/>
      <c r="F32" s="576"/>
      <c r="G32" s="576"/>
      <c r="H32" s="576"/>
      <c r="I32" s="576"/>
      <c r="J32" s="576"/>
      <c r="K32" s="576"/>
      <c r="L32" s="576"/>
      <c r="M32" s="576"/>
      <c r="N32" s="576"/>
      <c r="O32" s="576"/>
      <c r="P32" s="576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8"/>
      <c r="AC32" s="578"/>
      <c r="AD32" s="576"/>
      <c r="AE32" s="576"/>
      <c r="AF32" s="576"/>
      <c r="AG32" s="576"/>
      <c r="AH32" s="576"/>
      <c r="AI32" s="576"/>
      <c r="AJ32" s="576"/>
      <c r="AK32" s="576"/>
      <c r="AL32" s="297"/>
      <c r="AM32" s="297"/>
      <c r="AN32" s="297"/>
      <c r="AO32" s="297"/>
      <c r="AP32" s="297"/>
      <c r="AQ32" s="297"/>
      <c r="AR32" s="297"/>
      <c r="AS32" s="297"/>
      <c r="AT32" s="297"/>
      <c r="AU32" s="297"/>
      <c r="AV32" s="324"/>
      <c r="AW32" s="19"/>
      <c r="AX32" s="19"/>
      <c r="AY32" s="402" t="s">
        <v>152</v>
      </c>
      <c r="AZ32" s="402"/>
      <c r="BA32" s="402"/>
      <c r="BB32" s="402"/>
      <c r="BC32" s="402"/>
      <c r="BD32" s="402"/>
      <c r="BE32" s="402"/>
      <c r="BF32" s="402"/>
      <c r="BG32" s="402"/>
      <c r="BH32" s="402"/>
      <c r="BI32" s="402"/>
      <c r="BJ32" s="402"/>
      <c r="BK32" s="402"/>
      <c r="BL32" s="402"/>
      <c r="BM32" s="402"/>
      <c r="BN32" s="402"/>
      <c r="BO32" s="402"/>
      <c r="BP32" s="47"/>
      <c r="BQ32" s="19"/>
      <c r="BR32" s="19"/>
      <c r="BS32" s="19"/>
      <c r="BT32" s="19"/>
      <c r="BU32" s="20"/>
      <c r="BV32" s="19"/>
      <c r="BW32" s="397" t="s">
        <v>76</v>
      </c>
      <c r="BX32" s="398"/>
      <c r="BY32" s="398"/>
      <c r="BZ32" s="398"/>
      <c r="CA32" s="398"/>
      <c r="CB32" s="398"/>
      <c r="CC32" s="398"/>
      <c r="CD32" s="398"/>
      <c r="CE32" s="398"/>
      <c r="CF32" s="398"/>
      <c r="CG32" s="399"/>
      <c r="CH32" s="419">
        <f>CZ8</f>
        <v>0</v>
      </c>
      <c r="CI32" s="420"/>
      <c r="CJ32" s="420"/>
      <c r="CK32" s="420"/>
      <c r="CL32" s="420"/>
      <c r="CM32" s="420"/>
      <c r="CN32" s="420"/>
      <c r="CO32" s="420"/>
      <c r="CP32" s="420"/>
      <c r="CQ32" s="420"/>
      <c r="CR32" s="421"/>
      <c r="CS32" s="422" t="s">
        <v>78</v>
      </c>
      <c r="CT32" s="400"/>
      <c r="CU32" s="400"/>
      <c r="CV32" s="400"/>
      <c r="CW32" s="400"/>
      <c r="CX32" s="400"/>
      <c r="CY32" s="400"/>
      <c r="CZ32" s="400"/>
      <c r="DA32" s="401"/>
      <c r="DB32" s="423" t="s">
        <v>79</v>
      </c>
      <c r="DC32" s="424"/>
      <c r="DD32" s="424"/>
      <c r="DE32" s="424"/>
      <c r="DF32" s="424"/>
      <c r="DG32" s="424"/>
      <c r="DH32" s="424"/>
      <c r="DI32" s="424"/>
      <c r="DJ32" s="424"/>
      <c r="DK32" s="424"/>
      <c r="DL32" s="425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</row>
    <row r="33" spans="4:132" ht="17.25" customHeight="1">
      <c r="D33" s="21"/>
      <c r="E33" s="366" t="s">
        <v>80</v>
      </c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7"/>
      <c r="Q33" s="48"/>
      <c r="R33" s="120"/>
      <c r="S33" s="372" t="s">
        <v>81</v>
      </c>
      <c r="T33" s="372"/>
      <c r="U33" s="372"/>
      <c r="V33" s="372"/>
      <c r="W33" s="372"/>
      <c r="X33" s="372"/>
      <c r="Y33" s="372"/>
      <c r="Z33" s="372"/>
      <c r="AA33" s="372"/>
      <c r="AB33" s="373"/>
      <c r="AC33" s="376" t="s">
        <v>82</v>
      </c>
      <c r="AD33" s="367"/>
      <c r="AE33" s="367"/>
      <c r="AF33" s="367"/>
      <c r="AG33" s="367"/>
      <c r="AH33" s="367"/>
      <c r="AI33" s="367"/>
      <c r="AJ33" s="367"/>
      <c r="AK33" s="377"/>
      <c r="AL33" s="48"/>
      <c r="AM33" s="372" t="s">
        <v>81</v>
      </c>
      <c r="AN33" s="372"/>
      <c r="AO33" s="372"/>
      <c r="AP33" s="372"/>
      <c r="AQ33" s="372"/>
      <c r="AR33" s="372"/>
      <c r="AS33" s="372"/>
      <c r="AT33" s="372"/>
      <c r="AU33" s="372"/>
      <c r="AV33" s="382"/>
      <c r="AW33" s="19"/>
      <c r="AX33" s="19"/>
      <c r="AY33" s="402"/>
      <c r="AZ33" s="402"/>
      <c r="BA33" s="402"/>
      <c r="BB33" s="402"/>
      <c r="BC33" s="402"/>
      <c r="BD33" s="402"/>
      <c r="BE33" s="402"/>
      <c r="BF33" s="402"/>
      <c r="BG33" s="402"/>
      <c r="BH33" s="402"/>
      <c r="BI33" s="402"/>
      <c r="BJ33" s="402"/>
      <c r="BK33" s="402"/>
      <c r="BL33" s="402"/>
      <c r="BM33" s="402"/>
      <c r="BN33" s="402"/>
      <c r="BO33" s="402"/>
      <c r="BP33" s="47"/>
      <c r="BQ33" s="19"/>
      <c r="BR33" s="19"/>
      <c r="BS33" s="19"/>
      <c r="BT33" s="19"/>
      <c r="BU33" s="20"/>
      <c r="BV33" s="19"/>
      <c r="BW33" s="384" t="s">
        <v>80</v>
      </c>
      <c r="BX33" s="385"/>
      <c r="BY33" s="385"/>
      <c r="BZ33" s="385"/>
      <c r="CA33" s="385"/>
      <c r="CB33" s="385"/>
      <c r="CC33" s="385"/>
      <c r="CD33" s="385"/>
      <c r="CE33" s="385"/>
      <c r="CF33" s="385"/>
      <c r="CG33" s="385"/>
      <c r="CH33" s="48"/>
      <c r="CI33" s="372" t="s">
        <v>81</v>
      </c>
      <c r="CJ33" s="372"/>
      <c r="CK33" s="372"/>
      <c r="CL33" s="372"/>
      <c r="CM33" s="372"/>
      <c r="CN33" s="372"/>
      <c r="CO33" s="372"/>
      <c r="CP33" s="372"/>
      <c r="CQ33" s="372"/>
      <c r="CR33" s="373"/>
      <c r="CS33" s="407" t="s">
        <v>83</v>
      </c>
      <c r="CT33" s="385"/>
      <c r="CU33" s="385"/>
      <c r="CV33" s="385"/>
      <c r="CW33" s="385"/>
      <c r="CX33" s="385"/>
      <c r="CY33" s="385"/>
      <c r="CZ33" s="385"/>
      <c r="DA33" s="408"/>
      <c r="DB33" s="48"/>
      <c r="DC33" s="372" t="s">
        <v>81</v>
      </c>
      <c r="DD33" s="372"/>
      <c r="DE33" s="372"/>
      <c r="DF33" s="372"/>
      <c r="DG33" s="372"/>
      <c r="DH33" s="372"/>
      <c r="DI33" s="372"/>
      <c r="DJ33" s="372"/>
      <c r="DK33" s="372"/>
      <c r="DL33" s="382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</row>
    <row r="34" spans="4:132" ht="17.25" customHeight="1">
      <c r="D34" s="21"/>
      <c r="E34" s="368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49"/>
      <c r="R34" s="121"/>
      <c r="S34" s="374"/>
      <c r="T34" s="374"/>
      <c r="U34" s="374"/>
      <c r="V34" s="374"/>
      <c r="W34" s="374"/>
      <c r="X34" s="374"/>
      <c r="Y34" s="374"/>
      <c r="Z34" s="374"/>
      <c r="AA34" s="374"/>
      <c r="AB34" s="375"/>
      <c r="AC34" s="378"/>
      <c r="AD34" s="369"/>
      <c r="AE34" s="369"/>
      <c r="AF34" s="369"/>
      <c r="AG34" s="369"/>
      <c r="AH34" s="369"/>
      <c r="AI34" s="369"/>
      <c r="AJ34" s="369"/>
      <c r="AK34" s="379"/>
      <c r="AL34" s="49"/>
      <c r="AM34" s="374"/>
      <c r="AN34" s="374"/>
      <c r="AO34" s="374"/>
      <c r="AP34" s="374"/>
      <c r="AQ34" s="374"/>
      <c r="AR34" s="374"/>
      <c r="AS34" s="374"/>
      <c r="AT34" s="374"/>
      <c r="AU34" s="374"/>
      <c r="AV34" s="383"/>
      <c r="AW34" s="19"/>
      <c r="AX34" s="19"/>
      <c r="AY34" s="402"/>
      <c r="AZ34" s="402"/>
      <c r="BA34" s="402"/>
      <c r="BB34" s="402"/>
      <c r="BC34" s="402"/>
      <c r="BD34" s="402"/>
      <c r="BE34" s="402"/>
      <c r="BF34" s="402"/>
      <c r="BG34" s="402"/>
      <c r="BH34" s="402"/>
      <c r="BI34" s="402"/>
      <c r="BJ34" s="402"/>
      <c r="BK34" s="402"/>
      <c r="BL34" s="402"/>
      <c r="BM34" s="402"/>
      <c r="BN34" s="402"/>
      <c r="BO34" s="402"/>
      <c r="BP34" s="47"/>
      <c r="BQ34" s="19"/>
      <c r="BR34" s="19"/>
      <c r="BS34" s="19"/>
      <c r="BT34" s="19"/>
      <c r="BU34" s="20"/>
      <c r="BV34" s="19"/>
      <c r="BW34" s="386"/>
      <c r="BX34" s="387"/>
      <c r="BY34" s="387"/>
      <c r="BZ34" s="387"/>
      <c r="CA34" s="387"/>
      <c r="CB34" s="387"/>
      <c r="CC34" s="387"/>
      <c r="CD34" s="387"/>
      <c r="CE34" s="387"/>
      <c r="CF34" s="387"/>
      <c r="CG34" s="387"/>
      <c r="CH34" s="49"/>
      <c r="CI34" s="374"/>
      <c r="CJ34" s="374"/>
      <c r="CK34" s="374"/>
      <c r="CL34" s="374"/>
      <c r="CM34" s="374"/>
      <c r="CN34" s="374"/>
      <c r="CO34" s="374"/>
      <c r="CP34" s="374"/>
      <c r="CQ34" s="374"/>
      <c r="CR34" s="375"/>
      <c r="CS34" s="409"/>
      <c r="CT34" s="387"/>
      <c r="CU34" s="387"/>
      <c r="CV34" s="387"/>
      <c r="CW34" s="387"/>
      <c r="CX34" s="387"/>
      <c r="CY34" s="387"/>
      <c r="CZ34" s="387"/>
      <c r="DA34" s="410"/>
      <c r="DB34" s="49"/>
      <c r="DC34" s="374"/>
      <c r="DD34" s="374"/>
      <c r="DE34" s="374"/>
      <c r="DF34" s="374"/>
      <c r="DG34" s="374"/>
      <c r="DH34" s="374"/>
      <c r="DI34" s="374"/>
      <c r="DJ34" s="374"/>
      <c r="DK34" s="374"/>
      <c r="DL34" s="383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</row>
    <row r="35" spans="4:132" ht="17.25" customHeight="1">
      <c r="D35" s="21"/>
      <c r="E35" s="368"/>
      <c r="F35" s="369"/>
      <c r="G35" s="369"/>
      <c r="H35" s="369"/>
      <c r="I35" s="369"/>
      <c r="J35" s="369"/>
      <c r="K35" s="369"/>
      <c r="L35" s="369"/>
      <c r="M35" s="369"/>
      <c r="N35" s="369"/>
      <c r="O35" s="369"/>
      <c r="P35" s="369"/>
      <c r="Q35" s="50"/>
      <c r="R35" s="122"/>
      <c r="S35" s="374"/>
      <c r="T35" s="374"/>
      <c r="U35" s="374"/>
      <c r="V35" s="374"/>
      <c r="W35" s="374"/>
      <c r="X35" s="374"/>
      <c r="Y35" s="374"/>
      <c r="Z35" s="374"/>
      <c r="AA35" s="374"/>
      <c r="AB35" s="375"/>
      <c r="AC35" s="378"/>
      <c r="AD35" s="369"/>
      <c r="AE35" s="369"/>
      <c r="AF35" s="369"/>
      <c r="AG35" s="369"/>
      <c r="AH35" s="369"/>
      <c r="AI35" s="369"/>
      <c r="AJ35" s="369"/>
      <c r="AK35" s="379"/>
      <c r="AL35" s="50"/>
      <c r="AM35" s="374"/>
      <c r="AN35" s="374"/>
      <c r="AO35" s="374"/>
      <c r="AP35" s="374"/>
      <c r="AQ35" s="374"/>
      <c r="AR35" s="374"/>
      <c r="AS35" s="374"/>
      <c r="AT35" s="374"/>
      <c r="AU35" s="374"/>
      <c r="AV35" s="383"/>
      <c r="AW35" s="19"/>
      <c r="AX35" s="19"/>
      <c r="AY35" s="402"/>
      <c r="AZ35" s="402"/>
      <c r="BA35" s="402"/>
      <c r="BB35" s="402"/>
      <c r="BC35" s="402"/>
      <c r="BD35" s="402"/>
      <c r="BE35" s="402"/>
      <c r="BF35" s="402"/>
      <c r="BG35" s="402"/>
      <c r="BH35" s="402"/>
      <c r="BI35" s="402"/>
      <c r="BJ35" s="402"/>
      <c r="BK35" s="402"/>
      <c r="BL35" s="402"/>
      <c r="BM35" s="402"/>
      <c r="BN35" s="402"/>
      <c r="BO35" s="402"/>
      <c r="BP35" s="47"/>
      <c r="BQ35" s="19"/>
      <c r="BR35" s="19"/>
      <c r="BS35" s="19"/>
      <c r="BT35" s="19"/>
      <c r="BU35" s="20"/>
      <c r="BV35" s="19"/>
      <c r="BW35" s="386"/>
      <c r="BX35" s="387"/>
      <c r="BY35" s="387"/>
      <c r="BZ35" s="387"/>
      <c r="CA35" s="387"/>
      <c r="CB35" s="387"/>
      <c r="CC35" s="387"/>
      <c r="CD35" s="387"/>
      <c r="CE35" s="387"/>
      <c r="CF35" s="387"/>
      <c r="CG35" s="387"/>
      <c r="CH35" s="50"/>
      <c r="CI35" s="374"/>
      <c r="CJ35" s="374"/>
      <c r="CK35" s="374"/>
      <c r="CL35" s="374"/>
      <c r="CM35" s="374"/>
      <c r="CN35" s="374"/>
      <c r="CO35" s="374"/>
      <c r="CP35" s="374"/>
      <c r="CQ35" s="374"/>
      <c r="CR35" s="375"/>
      <c r="CS35" s="409"/>
      <c r="CT35" s="387"/>
      <c r="CU35" s="387"/>
      <c r="CV35" s="387"/>
      <c r="CW35" s="387"/>
      <c r="CX35" s="387"/>
      <c r="CY35" s="387"/>
      <c r="CZ35" s="387"/>
      <c r="DA35" s="410"/>
      <c r="DB35" s="50"/>
      <c r="DC35" s="374"/>
      <c r="DD35" s="374"/>
      <c r="DE35" s="374"/>
      <c r="DF35" s="374"/>
      <c r="DG35" s="374"/>
      <c r="DH35" s="374"/>
      <c r="DI35" s="374"/>
      <c r="DJ35" s="374"/>
      <c r="DK35" s="374"/>
      <c r="DL35" s="383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</row>
    <row r="36" spans="4:132" ht="17.25" customHeight="1" thickBot="1">
      <c r="D36" s="21"/>
      <c r="E36" s="370"/>
      <c r="F36" s="371"/>
      <c r="G36" s="371"/>
      <c r="H36" s="371"/>
      <c r="I36" s="371"/>
      <c r="J36" s="371"/>
      <c r="K36" s="371"/>
      <c r="L36" s="371"/>
      <c r="M36" s="371"/>
      <c r="N36" s="371"/>
      <c r="O36" s="371"/>
      <c r="P36" s="371"/>
      <c r="Q36" s="411" t="s">
        <v>84</v>
      </c>
      <c r="R36" s="412"/>
      <c r="S36" s="412"/>
      <c r="T36" s="412"/>
      <c r="U36" s="412"/>
      <c r="V36" s="412"/>
      <c r="W36" s="412"/>
      <c r="X36" s="412"/>
      <c r="Y36" s="412"/>
      <c r="Z36" s="412"/>
      <c r="AA36" s="412"/>
      <c r="AB36" s="413"/>
      <c r="AC36" s="380"/>
      <c r="AD36" s="371"/>
      <c r="AE36" s="371"/>
      <c r="AF36" s="371"/>
      <c r="AG36" s="371"/>
      <c r="AH36" s="371"/>
      <c r="AI36" s="371"/>
      <c r="AJ36" s="371"/>
      <c r="AK36" s="381"/>
      <c r="AL36" s="411" t="s">
        <v>84</v>
      </c>
      <c r="AM36" s="412"/>
      <c r="AN36" s="412"/>
      <c r="AO36" s="412"/>
      <c r="AP36" s="412"/>
      <c r="AQ36" s="412"/>
      <c r="AR36" s="412"/>
      <c r="AS36" s="412"/>
      <c r="AT36" s="412"/>
      <c r="AU36" s="412"/>
      <c r="AV36" s="414"/>
      <c r="AW36" s="19"/>
      <c r="AX36" s="19"/>
      <c r="AY36" s="402"/>
      <c r="AZ36" s="402"/>
      <c r="BA36" s="402"/>
      <c r="BB36" s="402"/>
      <c r="BC36" s="402"/>
      <c r="BD36" s="402"/>
      <c r="BE36" s="402"/>
      <c r="BF36" s="402"/>
      <c r="BG36" s="402"/>
      <c r="BH36" s="402"/>
      <c r="BI36" s="402"/>
      <c r="BJ36" s="402"/>
      <c r="BK36" s="402"/>
      <c r="BL36" s="402"/>
      <c r="BM36" s="402"/>
      <c r="BN36" s="402"/>
      <c r="BO36" s="402"/>
      <c r="BP36" s="47"/>
      <c r="BQ36" s="19"/>
      <c r="BR36" s="19"/>
      <c r="BS36" s="19"/>
      <c r="BT36" s="19"/>
      <c r="BU36" s="20"/>
      <c r="BV36" s="19"/>
      <c r="BW36" s="386"/>
      <c r="BX36" s="387"/>
      <c r="BY36" s="387"/>
      <c r="BZ36" s="387"/>
      <c r="CA36" s="387"/>
      <c r="CB36" s="387"/>
      <c r="CC36" s="387"/>
      <c r="CD36" s="387"/>
      <c r="CE36" s="387"/>
      <c r="CF36" s="387"/>
      <c r="CG36" s="387"/>
      <c r="CH36" s="415" t="s">
        <v>84</v>
      </c>
      <c r="CI36" s="416"/>
      <c r="CJ36" s="416"/>
      <c r="CK36" s="416"/>
      <c r="CL36" s="416"/>
      <c r="CM36" s="416"/>
      <c r="CN36" s="416"/>
      <c r="CO36" s="416"/>
      <c r="CP36" s="416"/>
      <c r="CQ36" s="416"/>
      <c r="CR36" s="417"/>
      <c r="CS36" s="409"/>
      <c r="CT36" s="387"/>
      <c r="CU36" s="387"/>
      <c r="CV36" s="387"/>
      <c r="CW36" s="387"/>
      <c r="CX36" s="387"/>
      <c r="CY36" s="387"/>
      <c r="CZ36" s="387"/>
      <c r="DA36" s="410"/>
      <c r="DB36" s="415" t="s">
        <v>84</v>
      </c>
      <c r="DC36" s="416"/>
      <c r="DD36" s="416"/>
      <c r="DE36" s="416"/>
      <c r="DF36" s="416"/>
      <c r="DG36" s="416"/>
      <c r="DH36" s="416"/>
      <c r="DI36" s="416"/>
      <c r="DJ36" s="416"/>
      <c r="DK36" s="416"/>
      <c r="DL36" s="418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</row>
    <row r="37" spans="4:132" ht="14.25" thickTop="1">
      <c r="D37" s="21"/>
      <c r="E37" s="221" t="s">
        <v>85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431" t="s">
        <v>42</v>
      </c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95"/>
      <c r="AI37" s="431" t="s">
        <v>86</v>
      </c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3"/>
      <c r="AW37" s="19"/>
      <c r="AX37" s="19"/>
      <c r="AY37" s="402"/>
      <c r="AZ37" s="402"/>
      <c r="BA37" s="402"/>
      <c r="BB37" s="402"/>
      <c r="BC37" s="402"/>
      <c r="BD37" s="402"/>
      <c r="BE37" s="402"/>
      <c r="BF37" s="402"/>
      <c r="BG37" s="402"/>
      <c r="BH37" s="402"/>
      <c r="BI37" s="402"/>
      <c r="BJ37" s="402"/>
      <c r="BK37" s="402"/>
      <c r="BL37" s="402"/>
      <c r="BM37" s="402"/>
      <c r="BN37" s="402"/>
      <c r="BO37" s="402"/>
      <c r="BP37" s="47"/>
      <c r="BQ37" s="19"/>
      <c r="BR37" s="19"/>
      <c r="BS37" s="19"/>
      <c r="BT37" s="19"/>
      <c r="BU37" s="20"/>
      <c r="BV37" s="19"/>
      <c r="BW37" s="433" t="s">
        <v>85</v>
      </c>
      <c r="BX37" s="434"/>
      <c r="BY37" s="434"/>
      <c r="BZ37" s="434"/>
      <c r="CA37" s="434"/>
      <c r="CB37" s="434"/>
      <c r="CC37" s="434"/>
      <c r="CD37" s="434"/>
      <c r="CE37" s="434"/>
      <c r="CF37" s="434"/>
      <c r="CG37" s="434"/>
      <c r="CH37" s="434"/>
      <c r="CI37" s="434"/>
      <c r="CJ37" s="434"/>
      <c r="CK37" s="436" t="s">
        <v>42</v>
      </c>
      <c r="CL37" s="434"/>
      <c r="CM37" s="434"/>
      <c r="CN37" s="434"/>
      <c r="CO37" s="434"/>
      <c r="CP37" s="434"/>
      <c r="CQ37" s="434"/>
      <c r="CR37" s="434"/>
      <c r="CS37" s="434"/>
      <c r="CT37" s="434"/>
      <c r="CU37" s="434"/>
      <c r="CV37" s="434"/>
      <c r="CW37" s="434"/>
      <c r="CX37" s="437"/>
      <c r="CY37" s="436" t="s">
        <v>86</v>
      </c>
      <c r="CZ37" s="434"/>
      <c r="DA37" s="434"/>
      <c r="DB37" s="434"/>
      <c r="DC37" s="434"/>
      <c r="DD37" s="434"/>
      <c r="DE37" s="434"/>
      <c r="DF37" s="434"/>
      <c r="DG37" s="434"/>
      <c r="DH37" s="434"/>
      <c r="DI37" s="434"/>
      <c r="DJ37" s="434"/>
      <c r="DK37" s="434"/>
      <c r="DL37" s="438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</row>
    <row r="38" spans="4:132" ht="17.25">
      <c r="D38" s="21"/>
      <c r="E38" s="296"/>
      <c r="F38" s="297"/>
      <c r="G38" s="297"/>
      <c r="H38" s="297"/>
      <c r="I38" s="297"/>
      <c r="J38" s="297"/>
      <c r="K38" s="297"/>
      <c r="L38" s="297"/>
      <c r="M38" s="297"/>
      <c r="N38" s="297"/>
      <c r="O38" s="297"/>
      <c r="P38" s="297"/>
      <c r="Q38" s="297"/>
      <c r="R38" s="297"/>
      <c r="S38" s="297"/>
      <c r="T38" s="297"/>
      <c r="U38" s="432"/>
      <c r="V38" s="297"/>
      <c r="W38" s="297"/>
      <c r="X38" s="297"/>
      <c r="Y38" s="297"/>
      <c r="Z38" s="297"/>
      <c r="AA38" s="297"/>
      <c r="AB38" s="297"/>
      <c r="AC38" s="297"/>
      <c r="AD38" s="297"/>
      <c r="AE38" s="297"/>
      <c r="AF38" s="297"/>
      <c r="AG38" s="297"/>
      <c r="AH38" s="298"/>
      <c r="AI38" s="432"/>
      <c r="AJ38" s="297"/>
      <c r="AK38" s="297"/>
      <c r="AL38" s="297"/>
      <c r="AM38" s="297"/>
      <c r="AN38" s="297"/>
      <c r="AO38" s="297"/>
      <c r="AP38" s="297"/>
      <c r="AQ38" s="297"/>
      <c r="AR38" s="297"/>
      <c r="AS38" s="297"/>
      <c r="AT38" s="297"/>
      <c r="AU38" s="297"/>
      <c r="AV38" s="324"/>
      <c r="AW38" s="19"/>
      <c r="AX38" s="19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440" t="s">
        <v>87</v>
      </c>
      <c r="BJ38" s="441"/>
      <c r="BK38" s="441"/>
      <c r="BL38" s="441"/>
      <c r="BM38" s="441"/>
      <c r="BN38" s="441"/>
      <c r="BO38" s="442"/>
      <c r="BP38" s="47"/>
      <c r="BQ38" s="19"/>
      <c r="BR38" s="19"/>
      <c r="BS38" s="19"/>
      <c r="BT38" s="19"/>
      <c r="BU38" s="20"/>
      <c r="BV38" s="19"/>
      <c r="BW38" s="435"/>
      <c r="BX38" s="297"/>
      <c r="BY38" s="297"/>
      <c r="BZ38" s="297"/>
      <c r="CA38" s="297"/>
      <c r="CB38" s="297"/>
      <c r="CC38" s="297"/>
      <c r="CD38" s="297"/>
      <c r="CE38" s="297"/>
      <c r="CF38" s="297"/>
      <c r="CG38" s="297"/>
      <c r="CH38" s="297"/>
      <c r="CI38" s="297"/>
      <c r="CJ38" s="297"/>
      <c r="CK38" s="432"/>
      <c r="CL38" s="297"/>
      <c r="CM38" s="297"/>
      <c r="CN38" s="297"/>
      <c r="CO38" s="297"/>
      <c r="CP38" s="297"/>
      <c r="CQ38" s="297"/>
      <c r="CR38" s="297"/>
      <c r="CS38" s="297"/>
      <c r="CT38" s="297"/>
      <c r="CU38" s="297"/>
      <c r="CV38" s="297"/>
      <c r="CW38" s="297"/>
      <c r="CX38" s="298"/>
      <c r="CY38" s="432"/>
      <c r="CZ38" s="297"/>
      <c r="DA38" s="297"/>
      <c r="DB38" s="297"/>
      <c r="DC38" s="297"/>
      <c r="DD38" s="297"/>
      <c r="DE38" s="297"/>
      <c r="DF38" s="297"/>
      <c r="DG38" s="297"/>
      <c r="DH38" s="297"/>
      <c r="DI38" s="297"/>
      <c r="DJ38" s="297"/>
      <c r="DK38" s="297"/>
      <c r="DL38" s="43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</row>
    <row r="39" spans="4:132" ht="24">
      <c r="D39" s="21"/>
      <c r="E39" s="499">
        <f>BI41</f>
        <v>22948</v>
      </c>
      <c r="F39" s="500"/>
      <c r="G39" s="500"/>
      <c r="H39" s="500"/>
      <c r="I39" s="500"/>
      <c r="J39" s="500"/>
      <c r="K39" s="500"/>
      <c r="L39" s="500"/>
      <c r="M39" s="500"/>
      <c r="N39" s="500"/>
      <c r="O39" s="500"/>
      <c r="P39" s="500"/>
      <c r="Q39" s="500"/>
      <c r="R39" s="114"/>
      <c r="S39" s="502" t="s">
        <v>44</v>
      </c>
      <c r="T39" s="503"/>
      <c r="U39" s="505">
        <v>50000</v>
      </c>
      <c r="V39" s="506"/>
      <c r="W39" s="506"/>
      <c r="X39" s="506"/>
      <c r="Y39" s="506"/>
      <c r="Z39" s="506"/>
      <c r="AA39" s="506"/>
      <c r="AB39" s="506"/>
      <c r="AC39" s="506"/>
      <c r="AD39" s="506"/>
      <c r="AE39" s="506"/>
      <c r="AF39" s="506"/>
      <c r="AG39" s="502" t="s">
        <v>44</v>
      </c>
      <c r="AH39" s="509"/>
      <c r="AI39" s="426">
        <f>E39+U39</f>
        <v>72948</v>
      </c>
      <c r="AJ39" s="427"/>
      <c r="AK39" s="427"/>
      <c r="AL39" s="427"/>
      <c r="AM39" s="427"/>
      <c r="AN39" s="427"/>
      <c r="AO39" s="427"/>
      <c r="AP39" s="427"/>
      <c r="AQ39" s="427"/>
      <c r="AR39" s="427"/>
      <c r="AS39" s="427"/>
      <c r="AT39" s="427"/>
      <c r="AU39" s="430" t="s">
        <v>44</v>
      </c>
      <c r="AV39" s="218"/>
      <c r="AW39" s="19"/>
      <c r="AX39" s="19"/>
      <c r="AY39" s="470">
        <v>420000</v>
      </c>
      <c r="AZ39" s="471"/>
      <c r="BA39" s="471"/>
      <c r="BB39" s="471"/>
      <c r="BC39" s="471"/>
      <c r="BD39" s="471"/>
      <c r="BE39" s="471"/>
      <c r="BF39" s="471"/>
      <c r="BG39" s="471"/>
      <c r="BH39" s="471"/>
      <c r="BI39" s="489">
        <f>AY39</f>
        <v>420000</v>
      </c>
      <c r="BJ39" s="490"/>
      <c r="BK39" s="490"/>
      <c r="BL39" s="490"/>
      <c r="BM39" s="490"/>
      <c r="BN39" s="490"/>
      <c r="BO39" s="491"/>
      <c r="BP39" s="467" t="s">
        <v>88</v>
      </c>
      <c r="BQ39" s="468"/>
      <c r="BR39" s="468"/>
      <c r="BS39" s="469"/>
      <c r="BT39" s="19"/>
      <c r="BU39" s="20"/>
      <c r="BV39" s="19"/>
      <c r="BW39" s="492">
        <v>23630</v>
      </c>
      <c r="BX39" s="458"/>
      <c r="BY39" s="458"/>
      <c r="BZ39" s="458"/>
      <c r="CA39" s="458"/>
      <c r="CB39" s="458"/>
      <c r="CC39" s="458"/>
      <c r="CD39" s="458"/>
      <c r="CE39" s="458"/>
      <c r="CF39" s="458"/>
      <c r="CG39" s="458"/>
      <c r="CH39" s="458"/>
      <c r="CI39" s="453" t="s">
        <v>44</v>
      </c>
      <c r="CJ39" s="494"/>
      <c r="CK39" s="495">
        <v>50000</v>
      </c>
      <c r="CL39" s="496"/>
      <c r="CM39" s="496"/>
      <c r="CN39" s="496"/>
      <c r="CO39" s="496"/>
      <c r="CP39" s="496"/>
      <c r="CQ39" s="496"/>
      <c r="CR39" s="496"/>
      <c r="CS39" s="496"/>
      <c r="CT39" s="496"/>
      <c r="CU39" s="496"/>
      <c r="CV39" s="496"/>
      <c r="CW39" s="453" t="s">
        <v>44</v>
      </c>
      <c r="CX39" s="454"/>
      <c r="CY39" s="457">
        <f>BW39+CK39</f>
        <v>73630</v>
      </c>
      <c r="CZ39" s="458"/>
      <c r="DA39" s="458"/>
      <c r="DB39" s="458"/>
      <c r="DC39" s="458"/>
      <c r="DD39" s="458"/>
      <c r="DE39" s="458"/>
      <c r="DF39" s="458"/>
      <c r="DG39" s="458"/>
      <c r="DH39" s="458"/>
      <c r="DI39" s="458"/>
      <c r="DJ39" s="458"/>
      <c r="DK39" s="320" t="s">
        <v>44</v>
      </c>
      <c r="DL39" s="461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</row>
    <row r="40" spans="4:132" ht="24.75" thickBot="1">
      <c r="D40" s="21"/>
      <c r="E40" s="501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  <c r="Q40" s="429"/>
      <c r="R40" s="109"/>
      <c r="S40" s="504"/>
      <c r="T40" s="504"/>
      <c r="U40" s="507"/>
      <c r="V40" s="508"/>
      <c r="W40" s="508"/>
      <c r="X40" s="508"/>
      <c r="Y40" s="508"/>
      <c r="Z40" s="508"/>
      <c r="AA40" s="508"/>
      <c r="AB40" s="508"/>
      <c r="AC40" s="508"/>
      <c r="AD40" s="508"/>
      <c r="AE40" s="508"/>
      <c r="AF40" s="508"/>
      <c r="AG40" s="504"/>
      <c r="AH40" s="510"/>
      <c r="AI40" s="428"/>
      <c r="AJ40" s="429"/>
      <c r="AK40" s="429"/>
      <c r="AL40" s="429"/>
      <c r="AM40" s="429"/>
      <c r="AN40" s="429"/>
      <c r="AO40" s="429"/>
      <c r="AP40" s="429"/>
      <c r="AQ40" s="429"/>
      <c r="AR40" s="429"/>
      <c r="AS40" s="429"/>
      <c r="AT40" s="429"/>
      <c r="AU40" s="216"/>
      <c r="AV40" s="219"/>
      <c r="AW40" s="19"/>
      <c r="AX40" s="19"/>
      <c r="AY40" s="472"/>
      <c r="AZ40" s="473"/>
      <c r="BA40" s="473"/>
      <c r="BB40" s="473"/>
      <c r="BC40" s="473"/>
      <c r="BD40" s="473"/>
      <c r="BE40" s="473"/>
      <c r="BF40" s="473"/>
      <c r="BG40" s="473"/>
      <c r="BH40" s="473"/>
      <c r="BI40" s="464">
        <v>397052</v>
      </c>
      <c r="BJ40" s="465"/>
      <c r="BK40" s="465"/>
      <c r="BL40" s="465"/>
      <c r="BM40" s="465"/>
      <c r="BN40" s="465"/>
      <c r="BO40" s="466"/>
      <c r="BP40" s="467" t="s">
        <v>89</v>
      </c>
      <c r="BQ40" s="468"/>
      <c r="BR40" s="468"/>
      <c r="BS40" s="469"/>
      <c r="BT40" s="19"/>
      <c r="BU40" s="20"/>
      <c r="BV40" s="19"/>
      <c r="BW40" s="493"/>
      <c r="BX40" s="460"/>
      <c r="BY40" s="460"/>
      <c r="BZ40" s="460"/>
      <c r="CA40" s="460"/>
      <c r="CB40" s="460"/>
      <c r="CC40" s="460"/>
      <c r="CD40" s="460"/>
      <c r="CE40" s="460"/>
      <c r="CF40" s="460"/>
      <c r="CG40" s="460"/>
      <c r="CH40" s="460"/>
      <c r="CI40" s="455"/>
      <c r="CJ40" s="455"/>
      <c r="CK40" s="497"/>
      <c r="CL40" s="498"/>
      <c r="CM40" s="498"/>
      <c r="CN40" s="498"/>
      <c r="CO40" s="498"/>
      <c r="CP40" s="498"/>
      <c r="CQ40" s="498"/>
      <c r="CR40" s="498"/>
      <c r="CS40" s="498"/>
      <c r="CT40" s="498"/>
      <c r="CU40" s="498"/>
      <c r="CV40" s="498"/>
      <c r="CW40" s="455"/>
      <c r="CX40" s="456"/>
      <c r="CY40" s="459"/>
      <c r="CZ40" s="460"/>
      <c r="DA40" s="460"/>
      <c r="DB40" s="460"/>
      <c r="DC40" s="460"/>
      <c r="DD40" s="460"/>
      <c r="DE40" s="460"/>
      <c r="DF40" s="460"/>
      <c r="DG40" s="460"/>
      <c r="DH40" s="460"/>
      <c r="DI40" s="460"/>
      <c r="DJ40" s="460"/>
      <c r="DK40" s="462"/>
      <c r="DL40" s="463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</row>
    <row r="41" spans="4:132" ht="6" customHeight="1">
      <c r="D41" s="21"/>
      <c r="E41" s="52"/>
      <c r="F41" s="53"/>
      <c r="G41" s="53"/>
      <c r="H41" s="53"/>
      <c r="I41" s="53"/>
      <c r="J41" s="53"/>
      <c r="K41" s="53"/>
      <c r="L41" s="53"/>
      <c r="M41" s="53"/>
      <c r="N41" s="106"/>
      <c r="O41" s="53"/>
      <c r="P41" s="53"/>
      <c r="Q41" s="53"/>
      <c r="R41" s="106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4"/>
      <c r="AW41" s="19"/>
      <c r="AX41" s="19"/>
      <c r="AY41" s="470"/>
      <c r="AZ41" s="471"/>
      <c r="BA41" s="471"/>
      <c r="BB41" s="471"/>
      <c r="BC41" s="471"/>
      <c r="BD41" s="471"/>
      <c r="BE41" s="471"/>
      <c r="BF41" s="471"/>
      <c r="BG41" s="471"/>
      <c r="BH41" s="471"/>
      <c r="BI41" s="474">
        <f>BI39-BI40</f>
        <v>22948</v>
      </c>
      <c r="BJ41" s="475"/>
      <c r="BK41" s="475"/>
      <c r="BL41" s="475"/>
      <c r="BM41" s="475"/>
      <c r="BN41" s="475"/>
      <c r="BO41" s="476"/>
      <c r="BP41" s="480" t="s">
        <v>90</v>
      </c>
      <c r="BQ41" s="481"/>
      <c r="BR41" s="481"/>
      <c r="BS41" s="482"/>
      <c r="BT41" s="19"/>
      <c r="BU41" s="20"/>
      <c r="BV41" s="19"/>
      <c r="BW41" s="486" t="s">
        <v>91</v>
      </c>
      <c r="BX41" s="487"/>
      <c r="BY41" s="487"/>
      <c r="BZ41" s="487"/>
      <c r="CA41" s="487"/>
      <c r="CB41" s="487"/>
      <c r="CC41" s="487"/>
      <c r="CD41" s="487"/>
      <c r="CE41" s="487"/>
      <c r="CF41" s="487"/>
      <c r="CG41" s="487"/>
      <c r="CH41" s="487"/>
      <c r="CI41" s="487"/>
      <c r="CJ41" s="487"/>
      <c r="CK41" s="487"/>
      <c r="CL41" s="487"/>
      <c r="CM41" s="487"/>
      <c r="CN41" s="487"/>
      <c r="CO41" s="487"/>
      <c r="CP41" s="487"/>
      <c r="CQ41" s="487"/>
      <c r="CR41" s="487"/>
      <c r="CS41" s="487"/>
      <c r="CT41" s="487"/>
      <c r="CU41" s="487"/>
      <c r="CV41" s="487"/>
      <c r="CW41" s="487"/>
      <c r="CX41" s="487"/>
      <c r="CY41" s="487"/>
      <c r="CZ41" s="487"/>
      <c r="DA41" s="487"/>
      <c r="DB41" s="487"/>
      <c r="DC41" s="487"/>
      <c r="DD41" s="487"/>
      <c r="DE41" s="487"/>
      <c r="DF41" s="487"/>
      <c r="DG41" s="487"/>
      <c r="DH41" s="487"/>
      <c r="DI41" s="487"/>
      <c r="DJ41" s="487"/>
      <c r="DK41" s="487"/>
      <c r="DL41" s="488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</row>
    <row r="42" spans="4:132" ht="14.25">
      <c r="D42" s="21"/>
      <c r="E42" s="55"/>
      <c r="F42" s="443" t="s">
        <v>92</v>
      </c>
      <c r="G42" s="443"/>
      <c r="H42" s="443"/>
      <c r="I42" s="443"/>
      <c r="J42" s="443"/>
      <c r="K42" s="443"/>
      <c r="L42" s="443"/>
      <c r="M42" s="443"/>
      <c r="N42" s="443"/>
      <c r="O42" s="443"/>
      <c r="P42" s="443"/>
      <c r="Q42" s="443"/>
      <c r="R42" s="443"/>
      <c r="S42" s="443"/>
      <c r="T42" s="443"/>
      <c r="U42" s="443"/>
      <c r="V42" s="443"/>
      <c r="W42" s="443"/>
      <c r="X42" s="443"/>
      <c r="Y42" s="443"/>
      <c r="Z42" s="443"/>
      <c r="AA42" s="443"/>
      <c r="AB42" s="443"/>
      <c r="AC42" s="443"/>
      <c r="AD42" s="443"/>
      <c r="AE42" s="443"/>
      <c r="AF42" s="443"/>
      <c r="AG42" s="443"/>
      <c r="AH42" s="443"/>
      <c r="AI42" s="443"/>
      <c r="AJ42" s="443"/>
      <c r="AK42" s="443"/>
      <c r="AL42" s="443"/>
      <c r="AM42" s="443"/>
      <c r="AN42" s="443"/>
      <c r="AO42" s="443"/>
      <c r="AP42" s="443"/>
      <c r="AQ42" s="443"/>
      <c r="AR42" s="443"/>
      <c r="AS42" s="443"/>
      <c r="AT42" s="443"/>
      <c r="AU42" s="443"/>
      <c r="AV42" s="56"/>
      <c r="AW42" s="19"/>
      <c r="AX42" s="19"/>
      <c r="AY42" s="472"/>
      <c r="AZ42" s="473"/>
      <c r="BA42" s="473"/>
      <c r="BB42" s="473"/>
      <c r="BC42" s="473"/>
      <c r="BD42" s="473"/>
      <c r="BE42" s="473"/>
      <c r="BF42" s="473"/>
      <c r="BG42" s="473"/>
      <c r="BH42" s="473"/>
      <c r="BI42" s="477"/>
      <c r="BJ42" s="478"/>
      <c r="BK42" s="478"/>
      <c r="BL42" s="478"/>
      <c r="BM42" s="478"/>
      <c r="BN42" s="478"/>
      <c r="BO42" s="479"/>
      <c r="BP42" s="483"/>
      <c r="BQ42" s="484"/>
      <c r="BR42" s="484"/>
      <c r="BS42" s="485"/>
      <c r="BT42" s="19"/>
      <c r="BU42" s="20"/>
      <c r="BV42" s="19"/>
      <c r="BW42" s="486"/>
      <c r="BX42" s="487"/>
      <c r="BY42" s="487"/>
      <c r="BZ42" s="487"/>
      <c r="CA42" s="487"/>
      <c r="CB42" s="487"/>
      <c r="CC42" s="487"/>
      <c r="CD42" s="487"/>
      <c r="CE42" s="487"/>
      <c r="CF42" s="487"/>
      <c r="CG42" s="487"/>
      <c r="CH42" s="487"/>
      <c r="CI42" s="487"/>
      <c r="CJ42" s="487"/>
      <c r="CK42" s="487"/>
      <c r="CL42" s="487"/>
      <c r="CM42" s="487"/>
      <c r="CN42" s="487"/>
      <c r="CO42" s="487"/>
      <c r="CP42" s="487"/>
      <c r="CQ42" s="487"/>
      <c r="CR42" s="487"/>
      <c r="CS42" s="487"/>
      <c r="CT42" s="487"/>
      <c r="CU42" s="487"/>
      <c r="CV42" s="487"/>
      <c r="CW42" s="487"/>
      <c r="CX42" s="487"/>
      <c r="CY42" s="487"/>
      <c r="CZ42" s="487"/>
      <c r="DA42" s="487"/>
      <c r="DB42" s="487"/>
      <c r="DC42" s="487"/>
      <c r="DD42" s="487"/>
      <c r="DE42" s="487"/>
      <c r="DF42" s="487"/>
      <c r="DG42" s="487"/>
      <c r="DH42" s="487"/>
      <c r="DI42" s="487"/>
      <c r="DJ42" s="487"/>
      <c r="DK42" s="487"/>
      <c r="DL42" s="488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</row>
    <row r="43" spans="4:132" ht="6" customHeight="1">
      <c r="D43" s="21"/>
      <c r="E43" s="55"/>
      <c r="F43" s="28"/>
      <c r="G43" s="28"/>
      <c r="H43" s="28"/>
      <c r="I43" s="28"/>
      <c r="J43" s="28"/>
      <c r="K43" s="28"/>
      <c r="L43" s="28"/>
      <c r="M43" s="28"/>
      <c r="N43" s="108"/>
      <c r="O43" s="28"/>
      <c r="P43" s="28"/>
      <c r="Q43" s="28"/>
      <c r="R43" s="10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56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47"/>
      <c r="BQ43" s="19"/>
      <c r="BR43" s="19"/>
      <c r="BS43" s="19"/>
      <c r="BT43" s="19"/>
      <c r="BU43" s="20"/>
      <c r="BV43" s="19"/>
      <c r="BW43" s="444" t="s">
        <v>93</v>
      </c>
      <c r="BX43" s="445"/>
      <c r="BY43" s="445"/>
      <c r="BZ43" s="445"/>
      <c r="CA43" s="445"/>
      <c r="CB43" s="445"/>
      <c r="CC43" s="445"/>
      <c r="CD43" s="445"/>
      <c r="CE43" s="445"/>
      <c r="CF43" s="445"/>
      <c r="CG43" s="445"/>
      <c r="CH43" s="445"/>
      <c r="CI43" s="445"/>
      <c r="CJ43" s="445"/>
      <c r="CK43" s="445"/>
      <c r="CL43" s="445"/>
      <c r="CM43" s="445"/>
      <c r="CN43" s="445"/>
      <c r="CO43" s="445"/>
      <c r="CP43" s="445"/>
      <c r="CQ43" s="445"/>
      <c r="CR43" s="445"/>
      <c r="CS43" s="445"/>
      <c r="CT43" s="445"/>
      <c r="CU43" s="445"/>
      <c r="CV43" s="445"/>
      <c r="CW43" s="445"/>
      <c r="CX43" s="445"/>
      <c r="CY43" s="445"/>
      <c r="CZ43" s="445"/>
      <c r="DA43" s="445"/>
      <c r="DB43" s="445"/>
      <c r="DC43" s="445"/>
      <c r="DD43" s="445"/>
      <c r="DE43" s="445"/>
      <c r="DF43" s="445"/>
      <c r="DG43" s="445"/>
      <c r="DH43" s="445"/>
      <c r="DI43" s="445"/>
      <c r="DJ43" s="445"/>
      <c r="DK43" s="445"/>
      <c r="DL43" s="446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</row>
    <row r="44" spans="4:132" ht="17.25">
      <c r="D44" s="21"/>
      <c r="E44" s="55"/>
      <c r="F44" s="28"/>
      <c r="G44" s="451" t="str">
        <f>基本ｼｰﾄ!$I$19&amp;"長　殿"</f>
        <v>公立学校共済組合　鹿児島支部長　殿</v>
      </c>
      <c r="H44" s="451"/>
      <c r="I44" s="451"/>
      <c r="J44" s="451"/>
      <c r="K44" s="451"/>
      <c r="L44" s="451"/>
      <c r="M44" s="451"/>
      <c r="N44" s="451"/>
      <c r="O44" s="451"/>
      <c r="P44" s="451"/>
      <c r="Q44" s="451"/>
      <c r="R44" s="451"/>
      <c r="S44" s="451"/>
      <c r="T44" s="451"/>
      <c r="U44" s="451"/>
      <c r="V44" s="451"/>
      <c r="W44" s="451"/>
      <c r="X44" s="451"/>
      <c r="Y44" s="451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56"/>
      <c r="AW44" s="19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7"/>
      <c r="BQ44" s="19"/>
      <c r="BR44" s="19"/>
      <c r="BS44" s="19"/>
      <c r="BT44" s="19"/>
      <c r="BU44" s="20"/>
      <c r="BV44" s="19"/>
      <c r="BW44" s="447"/>
      <c r="BX44" s="445"/>
      <c r="BY44" s="445"/>
      <c r="BZ44" s="445"/>
      <c r="CA44" s="445"/>
      <c r="CB44" s="445"/>
      <c r="CC44" s="445"/>
      <c r="CD44" s="445"/>
      <c r="CE44" s="445"/>
      <c r="CF44" s="445"/>
      <c r="CG44" s="445"/>
      <c r="CH44" s="445"/>
      <c r="CI44" s="445"/>
      <c r="CJ44" s="445"/>
      <c r="CK44" s="445"/>
      <c r="CL44" s="445"/>
      <c r="CM44" s="445"/>
      <c r="CN44" s="445"/>
      <c r="CO44" s="445"/>
      <c r="CP44" s="445"/>
      <c r="CQ44" s="445"/>
      <c r="CR44" s="445"/>
      <c r="CS44" s="445"/>
      <c r="CT44" s="445"/>
      <c r="CU44" s="445"/>
      <c r="CV44" s="445"/>
      <c r="CW44" s="445"/>
      <c r="CX44" s="445"/>
      <c r="CY44" s="445"/>
      <c r="CZ44" s="445"/>
      <c r="DA44" s="445"/>
      <c r="DB44" s="445"/>
      <c r="DC44" s="445"/>
      <c r="DD44" s="445"/>
      <c r="DE44" s="445"/>
      <c r="DF44" s="445"/>
      <c r="DG44" s="445"/>
      <c r="DH44" s="445"/>
      <c r="DI44" s="445"/>
      <c r="DJ44" s="445"/>
      <c r="DK44" s="445"/>
      <c r="DL44" s="446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</row>
    <row r="45" spans="4:132" ht="18" thickBot="1">
      <c r="D45" s="21"/>
      <c r="E45" s="55"/>
      <c r="F45" s="28"/>
      <c r="G45" s="28"/>
      <c r="H45" s="28"/>
      <c r="I45" s="28"/>
      <c r="J45" s="28"/>
      <c r="K45" s="28"/>
      <c r="L45" s="28"/>
      <c r="M45" s="28"/>
      <c r="N45" s="108"/>
      <c r="O45" s="28"/>
      <c r="P45" s="28"/>
      <c r="Q45" s="28"/>
      <c r="R45" s="108"/>
      <c r="S45" s="28"/>
      <c r="T45" s="28"/>
      <c r="U45" s="28"/>
      <c r="V45" s="28"/>
      <c r="W45" s="28"/>
      <c r="X45" s="28"/>
      <c r="Y45" s="57"/>
      <c r="Z45" s="57"/>
      <c r="AA45" s="57"/>
      <c r="AB45" s="452" t="s">
        <v>95</v>
      </c>
      <c r="AC45" s="452"/>
      <c r="AD45" s="452"/>
      <c r="AE45" s="451" t="str">
        <f>IF($E9="","",(VLOOKUP($E9,[1]職員ﾃﾞｰﾀ!$B$6:$BG$106,13)))</f>
        <v>899-0101</v>
      </c>
      <c r="AF45" s="451"/>
      <c r="AG45" s="451"/>
      <c r="AH45" s="451"/>
      <c r="AI45" s="451"/>
      <c r="AJ45" s="451"/>
      <c r="AK45" s="451"/>
      <c r="AL45" s="451"/>
      <c r="AM45" s="451"/>
      <c r="AN45" s="451"/>
      <c r="AO45" s="451"/>
      <c r="AP45" s="451"/>
      <c r="AQ45" s="451"/>
      <c r="AR45" s="451"/>
      <c r="AS45" s="451"/>
      <c r="AT45" s="58"/>
      <c r="AU45" s="58"/>
      <c r="AV45" s="56"/>
      <c r="AW45" s="19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7"/>
      <c r="BQ45" s="19"/>
      <c r="BR45" s="19"/>
      <c r="BS45" s="19"/>
      <c r="BT45" s="19"/>
      <c r="BU45" s="20"/>
      <c r="BV45" s="19"/>
      <c r="BW45" s="448"/>
      <c r="BX45" s="449"/>
      <c r="BY45" s="449"/>
      <c r="BZ45" s="449"/>
      <c r="CA45" s="449"/>
      <c r="CB45" s="449"/>
      <c r="CC45" s="449"/>
      <c r="CD45" s="449"/>
      <c r="CE45" s="449"/>
      <c r="CF45" s="449"/>
      <c r="CG45" s="449"/>
      <c r="CH45" s="449"/>
      <c r="CI45" s="449"/>
      <c r="CJ45" s="449"/>
      <c r="CK45" s="449"/>
      <c r="CL45" s="449"/>
      <c r="CM45" s="449"/>
      <c r="CN45" s="449"/>
      <c r="CO45" s="449"/>
      <c r="CP45" s="449"/>
      <c r="CQ45" s="449"/>
      <c r="CR45" s="449"/>
      <c r="CS45" s="449"/>
      <c r="CT45" s="449"/>
      <c r="CU45" s="449"/>
      <c r="CV45" s="449"/>
      <c r="CW45" s="449"/>
      <c r="CX45" s="449"/>
      <c r="CY45" s="449"/>
      <c r="CZ45" s="449"/>
      <c r="DA45" s="449"/>
      <c r="DB45" s="449"/>
      <c r="DC45" s="449"/>
      <c r="DD45" s="449"/>
      <c r="DE45" s="449"/>
      <c r="DF45" s="449"/>
      <c r="DG45" s="449"/>
      <c r="DH45" s="449"/>
      <c r="DI45" s="449"/>
      <c r="DJ45" s="449"/>
      <c r="DK45" s="449"/>
      <c r="DL45" s="450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</row>
    <row r="46" spans="4:132" ht="18" thickTop="1">
      <c r="D46" s="21"/>
      <c r="E46" s="55"/>
      <c r="F46" s="28"/>
      <c r="G46" s="28"/>
      <c r="H46" s="28"/>
      <c r="I46" s="443" t="s">
        <v>151</v>
      </c>
      <c r="J46" s="443"/>
      <c r="K46" s="443"/>
      <c r="L46" s="443"/>
      <c r="M46" s="443"/>
      <c r="N46" s="443"/>
      <c r="O46" s="443"/>
      <c r="P46" s="443"/>
      <c r="Q46" s="443"/>
      <c r="R46" s="443"/>
      <c r="S46" s="443"/>
      <c r="T46" s="443"/>
      <c r="U46" s="127"/>
      <c r="V46" s="127"/>
      <c r="W46" s="57"/>
      <c r="X46" s="443" t="s">
        <v>97</v>
      </c>
      <c r="Y46" s="443"/>
      <c r="Z46" s="443"/>
      <c r="AA46" s="443"/>
      <c r="AB46" s="511" t="s">
        <v>98</v>
      </c>
      <c r="AC46" s="511"/>
      <c r="AD46" s="511"/>
      <c r="AE46" s="451" t="str">
        <f>IF($E9="","",(VLOOKUP($E9,[1]職員ﾃﾞｰﾀ!$B$6:$BG$106,9)))&amp;IF($E9="","",(VLOOKUP($E9,[1]職員ﾃﾞｰﾀ!$B$6:$BG$106,10)))</f>
        <v>鹿児島市天文館1丁目　2-3</v>
      </c>
      <c r="AF46" s="451"/>
      <c r="AG46" s="451"/>
      <c r="AH46" s="451"/>
      <c r="AI46" s="451"/>
      <c r="AJ46" s="451"/>
      <c r="AK46" s="451"/>
      <c r="AL46" s="451"/>
      <c r="AM46" s="451"/>
      <c r="AN46" s="451"/>
      <c r="AO46" s="451"/>
      <c r="AP46" s="451"/>
      <c r="AQ46" s="451"/>
      <c r="AR46" s="451"/>
      <c r="AS46" s="451"/>
      <c r="AT46" s="451"/>
      <c r="AU46" s="451"/>
      <c r="AV46" s="56"/>
      <c r="AW46" s="19"/>
      <c r="AX46" s="95"/>
      <c r="AY46" s="95"/>
      <c r="AZ46" s="95"/>
      <c r="BA46" s="95"/>
      <c r="BB46" s="95"/>
      <c r="BC46" s="95"/>
      <c r="BD46" s="60"/>
      <c r="BE46" s="95"/>
      <c r="BF46" s="95"/>
      <c r="BG46" s="95"/>
      <c r="BH46" s="95"/>
      <c r="BI46" s="95"/>
      <c r="BJ46" s="95"/>
      <c r="BK46" s="60"/>
      <c r="BL46" s="60"/>
      <c r="BM46" s="60"/>
      <c r="BN46" s="60"/>
      <c r="BO46" s="60"/>
      <c r="BP46" s="47"/>
      <c r="BQ46" s="19"/>
      <c r="BR46" s="19"/>
      <c r="BS46" s="19"/>
      <c r="BT46" s="19"/>
      <c r="BU46" s="20"/>
      <c r="BV46" s="19"/>
      <c r="BW46" s="433" t="s">
        <v>85</v>
      </c>
      <c r="BX46" s="434"/>
      <c r="BY46" s="434"/>
      <c r="BZ46" s="434"/>
      <c r="CA46" s="434"/>
      <c r="CB46" s="434"/>
      <c r="CC46" s="434"/>
      <c r="CD46" s="434"/>
      <c r="CE46" s="434"/>
      <c r="CF46" s="434"/>
      <c r="CG46" s="434"/>
      <c r="CH46" s="434"/>
      <c r="CI46" s="434"/>
      <c r="CJ46" s="434"/>
      <c r="CK46" s="436" t="s">
        <v>42</v>
      </c>
      <c r="CL46" s="434"/>
      <c r="CM46" s="434"/>
      <c r="CN46" s="434"/>
      <c r="CO46" s="434"/>
      <c r="CP46" s="434"/>
      <c r="CQ46" s="434"/>
      <c r="CR46" s="434"/>
      <c r="CS46" s="434"/>
      <c r="CT46" s="434"/>
      <c r="CU46" s="434"/>
      <c r="CV46" s="434"/>
      <c r="CW46" s="434"/>
      <c r="CX46" s="437"/>
      <c r="CY46" s="436" t="s">
        <v>86</v>
      </c>
      <c r="CZ46" s="434"/>
      <c r="DA46" s="434"/>
      <c r="DB46" s="434"/>
      <c r="DC46" s="434"/>
      <c r="DD46" s="434"/>
      <c r="DE46" s="434"/>
      <c r="DF46" s="434"/>
      <c r="DG46" s="434"/>
      <c r="DH46" s="434"/>
      <c r="DI46" s="434"/>
      <c r="DJ46" s="434"/>
      <c r="DK46" s="434"/>
      <c r="DL46" s="438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</row>
    <row r="47" spans="4:132" ht="17.25">
      <c r="D47" s="21"/>
      <c r="E47" s="55"/>
      <c r="F47" s="28"/>
      <c r="G47" s="28"/>
      <c r="H47" s="28"/>
      <c r="I47" s="57"/>
      <c r="J47" s="57"/>
      <c r="K47" s="57"/>
      <c r="L47" s="57"/>
      <c r="M47" s="57"/>
      <c r="N47" s="110"/>
      <c r="O47" s="57"/>
      <c r="P47" s="57"/>
      <c r="Q47" s="57"/>
      <c r="R47" s="110"/>
      <c r="S47" s="57"/>
      <c r="T47" s="57"/>
      <c r="U47" s="57"/>
      <c r="V47" s="57"/>
      <c r="W47" s="57"/>
      <c r="X47" s="443"/>
      <c r="Y47" s="443"/>
      <c r="Z47" s="443"/>
      <c r="AA47" s="443"/>
      <c r="AB47" s="61"/>
      <c r="AC47" s="61"/>
      <c r="AD47" s="61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28"/>
      <c r="AU47" s="28"/>
      <c r="AV47" s="56"/>
      <c r="AW47" s="19"/>
      <c r="AX47" s="96"/>
      <c r="AY47" s="96"/>
      <c r="AZ47" s="95"/>
      <c r="BA47" s="95"/>
      <c r="BB47" s="95"/>
      <c r="BC47" s="96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7"/>
      <c r="BQ47" s="19"/>
      <c r="BR47" s="19"/>
      <c r="BS47" s="19"/>
      <c r="BT47" s="19"/>
      <c r="BU47" s="20"/>
      <c r="BV47" s="19"/>
      <c r="BW47" s="435"/>
      <c r="BX47" s="297"/>
      <c r="BY47" s="297"/>
      <c r="BZ47" s="297"/>
      <c r="CA47" s="297"/>
      <c r="CB47" s="297"/>
      <c r="CC47" s="297"/>
      <c r="CD47" s="297"/>
      <c r="CE47" s="297"/>
      <c r="CF47" s="297"/>
      <c r="CG47" s="297"/>
      <c r="CH47" s="297"/>
      <c r="CI47" s="297"/>
      <c r="CJ47" s="297"/>
      <c r="CK47" s="432"/>
      <c r="CL47" s="297"/>
      <c r="CM47" s="297"/>
      <c r="CN47" s="297"/>
      <c r="CO47" s="297"/>
      <c r="CP47" s="297"/>
      <c r="CQ47" s="297"/>
      <c r="CR47" s="297"/>
      <c r="CS47" s="297"/>
      <c r="CT47" s="297"/>
      <c r="CU47" s="297"/>
      <c r="CV47" s="297"/>
      <c r="CW47" s="297"/>
      <c r="CX47" s="298"/>
      <c r="CY47" s="432"/>
      <c r="CZ47" s="297"/>
      <c r="DA47" s="297"/>
      <c r="DB47" s="297"/>
      <c r="DC47" s="297"/>
      <c r="DD47" s="297"/>
      <c r="DE47" s="297"/>
      <c r="DF47" s="297"/>
      <c r="DG47" s="297"/>
      <c r="DH47" s="297"/>
      <c r="DI47" s="297"/>
      <c r="DJ47" s="297"/>
      <c r="DK47" s="297"/>
      <c r="DL47" s="43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</row>
    <row r="48" spans="4:132" ht="17.25">
      <c r="D48" s="21"/>
      <c r="E48" s="55"/>
      <c r="F48" s="28"/>
      <c r="G48" s="28"/>
      <c r="H48" s="28"/>
      <c r="I48" s="57"/>
      <c r="J48" s="57"/>
      <c r="K48" s="57"/>
      <c r="L48" s="57"/>
      <c r="M48" s="57"/>
      <c r="N48" s="110"/>
      <c r="O48" s="57"/>
      <c r="P48" s="57"/>
      <c r="Q48" s="57"/>
      <c r="R48" s="110"/>
      <c r="S48" s="57"/>
      <c r="T48" s="57"/>
      <c r="U48" s="57"/>
      <c r="V48" s="57"/>
      <c r="W48" s="57"/>
      <c r="X48" s="443"/>
      <c r="Y48" s="443"/>
      <c r="Z48" s="443"/>
      <c r="AA48" s="443"/>
      <c r="AB48" s="511" t="s">
        <v>100</v>
      </c>
      <c r="AC48" s="511"/>
      <c r="AD48" s="511"/>
      <c r="AE48" s="451" t="str">
        <f>H8</f>
        <v xml:space="preserve">薩摩　隼人 </v>
      </c>
      <c r="AF48" s="451"/>
      <c r="AG48" s="451"/>
      <c r="AH48" s="451"/>
      <c r="AI48" s="451"/>
      <c r="AJ48" s="451"/>
      <c r="AK48" s="451"/>
      <c r="AL48" s="451"/>
      <c r="AM48" s="57"/>
      <c r="AN48" s="57" t="s">
        <v>101</v>
      </c>
      <c r="AO48" s="57"/>
      <c r="AP48" s="57"/>
      <c r="AQ48" s="57"/>
      <c r="AR48" s="57"/>
      <c r="AS48" s="57"/>
      <c r="AT48" s="28"/>
      <c r="AU48" s="28"/>
      <c r="AV48" s="56"/>
      <c r="AW48" s="19"/>
      <c r="AX48" s="42"/>
      <c r="AY48" s="42"/>
      <c r="AZ48" s="95"/>
      <c r="BA48" s="95"/>
      <c r="BB48" s="95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7"/>
      <c r="BQ48" s="19"/>
      <c r="BR48" s="19"/>
      <c r="BS48" s="19"/>
      <c r="BT48" s="19"/>
      <c r="BU48" s="20"/>
      <c r="BV48" s="19"/>
      <c r="BW48" s="512" t="s">
        <v>52</v>
      </c>
      <c r="BX48" s="458"/>
      <c r="BY48" s="458"/>
      <c r="BZ48" s="458"/>
      <c r="CA48" s="458"/>
      <c r="CB48" s="458"/>
      <c r="CC48" s="458"/>
      <c r="CD48" s="458"/>
      <c r="CE48" s="458"/>
      <c r="CF48" s="458"/>
      <c r="CG48" s="458"/>
      <c r="CH48" s="458"/>
      <c r="CI48" s="453" t="s">
        <v>44</v>
      </c>
      <c r="CJ48" s="494"/>
      <c r="CK48" s="495">
        <v>50000</v>
      </c>
      <c r="CL48" s="496"/>
      <c r="CM48" s="496"/>
      <c r="CN48" s="496"/>
      <c r="CO48" s="496"/>
      <c r="CP48" s="496"/>
      <c r="CQ48" s="496"/>
      <c r="CR48" s="496"/>
      <c r="CS48" s="496"/>
      <c r="CT48" s="496"/>
      <c r="CU48" s="496"/>
      <c r="CV48" s="496"/>
      <c r="CW48" s="453" t="s">
        <v>44</v>
      </c>
      <c r="CX48" s="454"/>
      <c r="CY48" s="457">
        <f>BW48+CK48</f>
        <v>50000</v>
      </c>
      <c r="CZ48" s="458"/>
      <c r="DA48" s="458"/>
      <c r="DB48" s="458"/>
      <c r="DC48" s="458"/>
      <c r="DD48" s="458"/>
      <c r="DE48" s="458"/>
      <c r="DF48" s="458"/>
      <c r="DG48" s="458"/>
      <c r="DH48" s="458"/>
      <c r="DI48" s="458"/>
      <c r="DJ48" s="458"/>
      <c r="DK48" s="320" t="s">
        <v>44</v>
      </c>
      <c r="DL48" s="461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</row>
    <row r="49" spans="4:132" ht="6" customHeight="1">
      <c r="D49" s="21"/>
      <c r="E49" s="55"/>
      <c r="F49" s="28"/>
      <c r="G49" s="28"/>
      <c r="H49" s="28"/>
      <c r="I49" s="57"/>
      <c r="J49" s="57"/>
      <c r="K49" s="57"/>
      <c r="L49" s="57"/>
      <c r="M49" s="57"/>
      <c r="N49" s="110"/>
      <c r="O49" s="57"/>
      <c r="P49" s="57"/>
      <c r="Q49" s="57"/>
      <c r="R49" s="110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28"/>
      <c r="AU49" s="28"/>
      <c r="AV49" s="56"/>
      <c r="AW49" s="19"/>
      <c r="AX49" s="19"/>
      <c r="AY49" s="19"/>
      <c r="AZ49" s="95"/>
      <c r="BA49" s="95"/>
      <c r="BB49" s="95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47"/>
      <c r="BQ49" s="19"/>
      <c r="BR49" s="19"/>
      <c r="BS49" s="19"/>
      <c r="BT49" s="19"/>
      <c r="BU49" s="20"/>
      <c r="BV49" s="19"/>
      <c r="BW49" s="493"/>
      <c r="BX49" s="460"/>
      <c r="BY49" s="460"/>
      <c r="BZ49" s="460"/>
      <c r="CA49" s="460"/>
      <c r="CB49" s="460"/>
      <c r="CC49" s="460"/>
      <c r="CD49" s="460"/>
      <c r="CE49" s="460"/>
      <c r="CF49" s="460"/>
      <c r="CG49" s="460"/>
      <c r="CH49" s="460"/>
      <c r="CI49" s="455"/>
      <c r="CJ49" s="455"/>
      <c r="CK49" s="497"/>
      <c r="CL49" s="498"/>
      <c r="CM49" s="498"/>
      <c r="CN49" s="498"/>
      <c r="CO49" s="498"/>
      <c r="CP49" s="498"/>
      <c r="CQ49" s="498"/>
      <c r="CR49" s="498"/>
      <c r="CS49" s="498"/>
      <c r="CT49" s="498"/>
      <c r="CU49" s="498"/>
      <c r="CV49" s="498"/>
      <c r="CW49" s="455"/>
      <c r="CX49" s="456"/>
      <c r="CY49" s="459"/>
      <c r="CZ49" s="460"/>
      <c r="DA49" s="460"/>
      <c r="DB49" s="460"/>
      <c r="DC49" s="460"/>
      <c r="DD49" s="460"/>
      <c r="DE49" s="460"/>
      <c r="DF49" s="460"/>
      <c r="DG49" s="460"/>
      <c r="DH49" s="460"/>
      <c r="DI49" s="460"/>
      <c r="DJ49" s="460"/>
      <c r="DK49" s="462"/>
      <c r="DL49" s="463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</row>
    <row r="50" spans="4:132" ht="17.25">
      <c r="D50" s="21"/>
      <c r="E50" s="55"/>
      <c r="F50" s="28"/>
      <c r="G50" s="28"/>
      <c r="H50" s="28"/>
      <c r="I50" s="57"/>
      <c r="J50" s="57"/>
      <c r="K50" s="57"/>
      <c r="L50" s="57"/>
      <c r="M50" s="57"/>
      <c r="N50" s="110"/>
      <c r="O50" s="57"/>
      <c r="P50" s="57"/>
      <c r="Q50" s="57"/>
      <c r="R50" s="110"/>
      <c r="S50" s="57"/>
      <c r="T50" s="57"/>
      <c r="U50" s="57"/>
      <c r="V50" s="57"/>
      <c r="W50" s="57"/>
      <c r="X50" s="57"/>
      <c r="Y50" s="57"/>
      <c r="Z50" s="57"/>
      <c r="AA50" s="57"/>
      <c r="AB50" s="57" t="s">
        <v>102</v>
      </c>
      <c r="AC50" s="57"/>
      <c r="AD50" s="57"/>
      <c r="AE50" s="57" t="s">
        <v>103</v>
      </c>
      <c r="AF50" s="443" t="s">
        <v>104</v>
      </c>
      <c r="AG50" s="443"/>
      <c r="AH50" s="451" t="str">
        <f>IF($E9="","",(VLOOKUP($E9,[1]職員ﾃﾞｰﾀ!$B$6:$BG$106,14)))&amp;"-"&amp;IF($E9="","",(VLOOKUP($E9,[1]職員ﾃﾞｰﾀ!$B$6:$BG$106,15)))&amp;"-"&amp;IF($E9="","",(VLOOKUP($E9,[1]職員ﾃﾞｰﾀ!$B$6:$BG$106,16)))</f>
        <v>099-207-0008</v>
      </c>
      <c r="AI50" s="451"/>
      <c r="AJ50" s="451"/>
      <c r="AK50" s="451"/>
      <c r="AL50" s="451"/>
      <c r="AM50" s="451"/>
      <c r="AN50" s="451"/>
      <c r="AO50" s="451"/>
      <c r="AP50" s="451"/>
      <c r="AQ50" s="451"/>
      <c r="AR50" s="451"/>
      <c r="AS50" s="57" t="s">
        <v>105</v>
      </c>
      <c r="AT50" s="28"/>
      <c r="AU50" s="28"/>
      <c r="AV50" s="56"/>
      <c r="AW50" s="19"/>
      <c r="AX50" s="19"/>
      <c r="AY50" s="19"/>
      <c r="AZ50" s="95"/>
      <c r="BA50" s="95"/>
      <c r="BB50" s="95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47"/>
      <c r="BQ50" s="19"/>
      <c r="BR50" s="19"/>
      <c r="BS50" s="19"/>
      <c r="BT50" s="19"/>
      <c r="BU50" s="20"/>
      <c r="BV50" s="19"/>
      <c r="BW50" s="486" t="s">
        <v>106</v>
      </c>
      <c r="BX50" s="487"/>
      <c r="BY50" s="487"/>
      <c r="BZ50" s="487"/>
      <c r="CA50" s="487"/>
      <c r="CB50" s="487"/>
      <c r="CC50" s="487"/>
      <c r="CD50" s="487"/>
      <c r="CE50" s="487"/>
      <c r="CF50" s="487"/>
      <c r="CG50" s="487"/>
      <c r="CH50" s="487"/>
      <c r="CI50" s="487"/>
      <c r="CJ50" s="487"/>
      <c r="CK50" s="487"/>
      <c r="CL50" s="487"/>
      <c r="CM50" s="487"/>
      <c r="CN50" s="487"/>
      <c r="CO50" s="487"/>
      <c r="CP50" s="487"/>
      <c r="CQ50" s="487"/>
      <c r="CR50" s="487"/>
      <c r="CS50" s="487"/>
      <c r="CT50" s="487"/>
      <c r="CU50" s="487"/>
      <c r="CV50" s="487"/>
      <c r="CW50" s="487"/>
      <c r="CX50" s="487"/>
      <c r="CY50" s="487"/>
      <c r="CZ50" s="487"/>
      <c r="DA50" s="487"/>
      <c r="DB50" s="487"/>
      <c r="DC50" s="487"/>
      <c r="DD50" s="487"/>
      <c r="DE50" s="487"/>
      <c r="DF50" s="487"/>
      <c r="DG50" s="487"/>
      <c r="DH50" s="487"/>
      <c r="DI50" s="487"/>
      <c r="DJ50" s="487"/>
      <c r="DK50" s="487"/>
      <c r="DL50" s="488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</row>
    <row r="51" spans="4:132" ht="6" customHeight="1" thickBot="1">
      <c r="D51" s="2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4"/>
      <c r="AW51" s="19"/>
      <c r="AX51" s="19"/>
      <c r="AY51" s="19"/>
      <c r="AZ51" s="95"/>
      <c r="BA51" s="95"/>
      <c r="BB51" s="95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20"/>
      <c r="BV51" s="19"/>
      <c r="BW51" s="486"/>
      <c r="BX51" s="487"/>
      <c r="BY51" s="487"/>
      <c r="BZ51" s="487"/>
      <c r="CA51" s="487"/>
      <c r="CB51" s="487"/>
      <c r="CC51" s="487"/>
      <c r="CD51" s="487"/>
      <c r="CE51" s="487"/>
      <c r="CF51" s="487"/>
      <c r="CG51" s="487"/>
      <c r="CH51" s="487"/>
      <c r="CI51" s="487"/>
      <c r="CJ51" s="487"/>
      <c r="CK51" s="487"/>
      <c r="CL51" s="487"/>
      <c r="CM51" s="487"/>
      <c r="CN51" s="487"/>
      <c r="CO51" s="487"/>
      <c r="CP51" s="487"/>
      <c r="CQ51" s="487"/>
      <c r="CR51" s="487"/>
      <c r="CS51" s="487"/>
      <c r="CT51" s="487"/>
      <c r="CU51" s="487"/>
      <c r="CV51" s="487"/>
      <c r="CW51" s="487"/>
      <c r="CX51" s="487"/>
      <c r="CY51" s="487"/>
      <c r="CZ51" s="487"/>
      <c r="DA51" s="487"/>
      <c r="DB51" s="487"/>
      <c r="DC51" s="487"/>
      <c r="DD51" s="487"/>
      <c r="DE51" s="487"/>
      <c r="DF51" s="487"/>
      <c r="DG51" s="487"/>
      <c r="DH51" s="487"/>
      <c r="DI51" s="487"/>
      <c r="DJ51" s="487"/>
      <c r="DK51" s="487"/>
      <c r="DL51" s="488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</row>
    <row r="52" spans="4:132" ht="6" customHeight="1">
      <c r="D52" s="21"/>
      <c r="E52" s="105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7"/>
      <c r="AW52" s="19"/>
      <c r="AX52" s="19"/>
      <c r="AY52" s="19"/>
      <c r="AZ52" s="95"/>
      <c r="BA52" s="95"/>
      <c r="BB52" s="95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20"/>
      <c r="BV52" s="19"/>
      <c r="BW52" s="111"/>
      <c r="BX52" s="112"/>
      <c r="BY52" s="112"/>
      <c r="BZ52" s="112"/>
      <c r="CA52" s="112"/>
      <c r="CB52" s="112"/>
      <c r="CC52" s="112"/>
      <c r="CD52" s="112"/>
      <c r="CE52" s="112"/>
      <c r="CF52" s="112"/>
      <c r="CG52" s="112"/>
      <c r="CH52" s="112"/>
      <c r="CI52" s="112"/>
      <c r="CJ52" s="112"/>
      <c r="CK52" s="112"/>
      <c r="CL52" s="112"/>
      <c r="CM52" s="112"/>
      <c r="CN52" s="112"/>
      <c r="CO52" s="112"/>
      <c r="CP52" s="112"/>
      <c r="CQ52" s="112"/>
      <c r="CR52" s="112"/>
      <c r="CS52" s="112"/>
      <c r="CT52" s="112"/>
      <c r="CU52" s="112"/>
      <c r="CV52" s="112"/>
      <c r="CW52" s="112"/>
      <c r="CX52" s="112"/>
      <c r="CY52" s="112"/>
      <c r="CZ52" s="112"/>
      <c r="DA52" s="112"/>
      <c r="DB52" s="112"/>
      <c r="DC52" s="112"/>
      <c r="DD52" s="112"/>
      <c r="DE52" s="112"/>
      <c r="DF52" s="112"/>
      <c r="DG52" s="112"/>
      <c r="DH52" s="112"/>
      <c r="DI52" s="112"/>
      <c r="DJ52" s="112"/>
      <c r="DK52" s="112"/>
      <c r="DL52" s="113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</row>
    <row r="53" spans="4:132" ht="14.25">
      <c r="D53" s="21"/>
      <c r="E53" s="65"/>
      <c r="F53" s="443" t="s">
        <v>107</v>
      </c>
      <c r="G53" s="443"/>
      <c r="H53" s="443"/>
      <c r="I53" s="443"/>
      <c r="J53" s="443"/>
      <c r="K53" s="443"/>
      <c r="L53" s="443"/>
      <c r="M53" s="443"/>
      <c r="N53" s="443"/>
      <c r="O53" s="443"/>
      <c r="P53" s="443"/>
      <c r="Q53" s="443"/>
      <c r="R53" s="443"/>
      <c r="S53" s="443"/>
      <c r="T53" s="443"/>
      <c r="U53" s="443"/>
      <c r="V53" s="443"/>
      <c r="W53" s="443"/>
      <c r="X53" s="443"/>
      <c r="Y53" s="443"/>
      <c r="Z53" s="443"/>
      <c r="AA53" s="443"/>
      <c r="AB53" s="443"/>
      <c r="AC53" s="443"/>
      <c r="AD53" s="443"/>
      <c r="AE53" s="443"/>
      <c r="AF53" s="443"/>
      <c r="AG53" s="443"/>
      <c r="AH53" s="443"/>
      <c r="AI53" s="443"/>
      <c r="AJ53" s="443"/>
      <c r="AK53" s="443"/>
      <c r="AL53" s="443"/>
      <c r="AM53" s="443"/>
      <c r="AN53" s="443"/>
      <c r="AO53" s="443"/>
      <c r="AP53" s="443"/>
      <c r="AQ53" s="443"/>
      <c r="AR53" s="443"/>
      <c r="AS53" s="443"/>
      <c r="AT53" s="443"/>
      <c r="AU53" s="443"/>
      <c r="AV53" s="66"/>
      <c r="AW53" s="19"/>
      <c r="AX53" s="19"/>
      <c r="AY53" s="19"/>
      <c r="AZ53" s="95"/>
      <c r="BA53" s="95"/>
      <c r="BB53" s="95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20"/>
      <c r="BV53" s="19"/>
      <c r="BW53" s="444" t="s">
        <v>108</v>
      </c>
      <c r="BX53" s="445"/>
      <c r="BY53" s="445"/>
      <c r="BZ53" s="445"/>
      <c r="CA53" s="445"/>
      <c r="CB53" s="445"/>
      <c r="CC53" s="445"/>
      <c r="CD53" s="445"/>
      <c r="CE53" s="445"/>
      <c r="CF53" s="445"/>
      <c r="CG53" s="445"/>
      <c r="CH53" s="445"/>
      <c r="CI53" s="445"/>
      <c r="CJ53" s="445"/>
      <c r="CK53" s="445"/>
      <c r="CL53" s="445"/>
      <c r="CM53" s="445"/>
      <c r="CN53" s="445"/>
      <c r="CO53" s="445"/>
      <c r="CP53" s="445"/>
      <c r="CQ53" s="445"/>
      <c r="CR53" s="445"/>
      <c r="CS53" s="445"/>
      <c r="CT53" s="445"/>
      <c r="CU53" s="445"/>
      <c r="CV53" s="445"/>
      <c r="CW53" s="445"/>
      <c r="CX53" s="445"/>
      <c r="CY53" s="445"/>
      <c r="CZ53" s="445"/>
      <c r="DA53" s="445"/>
      <c r="DB53" s="445"/>
      <c r="DC53" s="445"/>
      <c r="DD53" s="445"/>
      <c r="DE53" s="445"/>
      <c r="DF53" s="445"/>
      <c r="DG53" s="445"/>
      <c r="DH53" s="445"/>
      <c r="DI53" s="445"/>
      <c r="DJ53" s="445"/>
      <c r="DK53" s="445"/>
      <c r="DL53" s="446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</row>
    <row r="54" spans="4:132" ht="6" customHeight="1">
      <c r="D54" s="21"/>
      <c r="E54" s="65"/>
      <c r="F54" s="57"/>
      <c r="G54" s="57"/>
      <c r="H54" s="57"/>
      <c r="I54" s="57"/>
      <c r="J54" s="57"/>
      <c r="K54" s="57"/>
      <c r="L54" s="57"/>
      <c r="M54" s="57"/>
      <c r="N54" s="110"/>
      <c r="O54" s="57"/>
      <c r="P54" s="57"/>
      <c r="Q54" s="57"/>
      <c r="R54" s="110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66"/>
      <c r="AW54" s="19"/>
      <c r="AX54" s="19"/>
      <c r="AY54" s="19"/>
      <c r="AZ54" s="95"/>
      <c r="BA54" s="95"/>
      <c r="BB54" s="95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20"/>
      <c r="BV54" s="19"/>
      <c r="BW54" s="447"/>
      <c r="BX54" s="445"/>
      <c r="BY54" s="445"/>
      <c r="BZ54" s="445"/>
      <c r="CA54" s="445"/>
      <c r="CB54" s="445"/>
      <c r="CC54" s="445"/>
      <c r="CD54" s="445"/>
      <c r="CE54" s="445"/>
      <c r="CF54" s="445"/>
      <c r="CG54" s="445"/>
      <c r="CH54" s="445"/>
      <c r="CI54" s="445"/>
      <c r="CJ54" s="445"/>
      <c r="CK54" s="445"/>
      <c r="CL54" s="445"/>
      <c r="CM54" s="445"/>
      <c r="CN54" s="445"/>
      <c r="CO54" s="445"/>
      <c r="CP54" s="445"/>
      <c r="CQ54" s="445"/>
      <c r="CR54" s="445"/>
      <c r="CS54" s="445"/>
      <c r="CT54" s="445"/>
      <c r="CU54" s="445"/>
      <c r="CV54" s="445"/>
      <c r="CW54" s="445"/>
      <c r="CX54" s="445"/>
      <c r="CY54" s="445"/>
      <c r="CZ54" s="445"/>
      <c r="DA54" s="445"/>
      <c r="DB54" s="445"/>
      <c r="DC54" s="445"/>
      <c r="DD54" s="445"/>
      <c r="DE54" s="445"/>
      <c r="DF54" s="445"/>
      <c r="DG54" s="445"/>
      <c r="DH54" s="445"/>
      <c r="DI54" s="445"/>
      <c r="DJ54" s="445"/>
      <c r="DK54" s="445"/>
      <c r="DL54" s="446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</row>
    <row r="55" spans="4:132" ht="18" thickBot="1">
      <c r="D55" s="21"/>
      <c r="E55" s="65"/>
      <c r="F55" s="57"/>
      <c r="G55" s="57"/>
      <c r="H55" s="57"/>
      <c r="I55" s="443" t="s">
        <v>151</v>
      </c>
      <c r="J55" s="443"/>
      <c r="K55" s="443"/>
      <c r="L55" s="443"/>
      <c r="M55" s="443"/>
      <c r="N55" s="443"/>
      <c r="O55" s="443"/>
      <c r="P55" s="443"/>
      <c r="Q55" s="443"/>
      <c r="R55" s="443"/>
      <c r="S55" s="443"/>
      <c r="T55" s="443"/>
      <c r="U55" s="127"/>
      <c r="V55" s="127"/>
      <c r="W55" s="91"/>
      <c r="X55" s="91"/>
      <c r="Y55" s="91"/>
      <c r="Z55" s="91"/>
      <c r="AA55" s="513" t="s">
        <v>109</v>
      </c>
      <c r="AB55" s="513"/>
      <c r="AC55" s="514" t="str">
        <f>基本ｼｰﾄ!$F$24</f>
        <v>899-6401</v>
      </c>
      <c r="AD55" s="515"/>
      <c r="AE55" s="515"/>
      <c r="AF55" s="515"/>
      <c r="AG55" s="515"/>
      <c r="AH55" s="515"/>
      <c r="AI55" s="515"/>
      <c r="AJ55" s="515"/>
      <c r="AK55" s="515"/>
      <c r="AL55" s="515"/>
      <c r="AM55" s="515"/>
      <c r="AN55" s="515"/>
      <c r="AO55" s="515"/>
      <c r="AP55" s="515"/>
      <c r="AQ55" s="515"/>
      <c r="AR55" s="515"/>
      <c r="AS55" s="92"/>
      <c r="AT55" s="92"/>
      <c r="AU55" s="92"/>
      <c r="AV55" s="66"/>
      <c r="AW55" s="19"/>
      <c r="AX55" s="19"/>
      <c r="AY55" s="19"/>
      <c r="AZ55" s="95"/>
      <c r="BA55" s="95"/>
      <c r="BB55" s="95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20"/>
      <c r="BV55" s="19"/>
      <c r="BW55" s="448"/>
      <c r="BX55" s="449"/>
      <c r="BY55" s="449"/>
      <c r="BZ55" s="449"/>
      <c r="CA55" s="449"/>
      <c r="CB55" s="449"/>
      <c r="CC55" s="449"/>
      <c r="CD55" s="449"/>
      <c r="CE55" s="449"/>
      <c r="CF55" s="449"/>
      <c r="CG55" s="449"/>
      <c r="CH55" s="449"/>
      <c r="CI55" s="449"/>
      <c r="CJ55" s="449"/>
      <c r="CK55" s="449"/>
      <c r="CL55" s="449"/>
      <c r="CM55" s="449"/>
      <c r="CN55" s="449"/>
      <c r="CO55" s="449"/>
      <c r="CP55" s="449"/>
      <c r="CQ55" s="449"/>
      <c r="CR55" s="449"/>
      <c r="CS55" s="449"/>
      <c r="CT55" s="449"/>
      <c r="CU55" s="449"/>
      <c r="CV55" s="449"/>
      <c r="CW55" s="449"/>
      <c r="CX55" s="449"/>
      <c r="CY55" s="449"/>
      <c r="CZ55" s="449"/>
      <c r="DA55" s="449"/>
      <c r="DB55" s="449"/>
      <c r="DC55" s="449"/>
      <c r="DD55" s="449"/>
      <c r="DE55" s="449"/>
      <c r="DF55" s="449"/>
      <c r="DG55" s="449"/>
      <c r="DH55" s="449"/>
      <c r="DI55" s="449"/>
      <c r="DJ55" s="449"/>
      <c r="DK55" s="449"/>
      <c r="DL55" s="450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</row>
    <row r="56" spans="4:132" ht="18" thickTop="1">
      <c r="D56" s="21"/>
      <c r="E56" s="65"/>
      <c r="F56" s="57"/>
      <c r="G56" s="57"/>
      <c r="H56" s="57"/>
      <c r="I56" s="57"/>
      <c r="J56" s="57"/>
      <c r="K56" s="57"/>
      <c r="L56" s="57"/>
      <c r="M56" s="57"/>
      <c r="N56" s="110"/>
      <c r="O56" s="57"/>
      <c r="P56" s="57"/>
      <c r="Q56" s="57"/>
      <c r="R56" s="110"/>
      <c r="S56" s="57"/>
      <c r="T56" s="57"/>
      <c r="U56" s="57"/>
      <c r="V56" s="516" t="s">
        <v>110</v>
      </c>
      <c r="W56" s="516"/>
      <c r="X56" s="516"/>
      <c r="Y56" s="516"/>
      <c r="Z56" s="516"/>
      <c r="AA56" s="516"/>
      <c r="AB56" s="516"/>
      <c r="AC56" s="514" t="str">
        <f>基本ｼｰﾄ!$F$14</f>
        <v>霧島市溝辺町有川166</v>
      </c>
      <c r="AD56" s="515"/>
      <c r="AE56" s="515"/>
      <c r="AF56" s="515"/>
      <c r="AG56" s="515"/>
      <c r="AH56" s="515"/>
      <c r="AI56" s="515"/>
      <c r="AJ56" s="515"/>
      <c r="AK56" s="515"/>
      <c r="AL56" s="515"/>
      <c r="AM56" s="515"/>
      <c r="AN56" s="515"/>
      <c r="AO56" s="515"/>
      <c r="AP56" s="515"/>
      <c r="AQ56" s="515"/>
      <c r="AR56" s="515"/>
      <c r="AS56" s="515"/>
      <c r="AT56" s="515"/>
      <c r="AU56" s="515"/>
      <c r="AV56" s="66"/>
      <c r="AW56" s="19"/>
      <c r="AX56" s="19"/>
      <c r="AY56" s="19"/>
      <c r="AZ56" s="95"/>
      <c r="BA56" s="95"/>
      <c r="BB56" s="95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20"/>
      <c r="BV56" s="19"/>
      <c r="BW56" s="433" t="s">
        <v>85</v>
      </c>
      <c r="BX56" s="434"/>
      <c r="BY56" s="434"/>
      <c r="BZ56" s="434"/>
      <c r="CA56" s="434"/>
      <c r="CB56" s="434"/>
      <c r="CC56" s="434"/>
      <c r="CD56" s="434"/>
      <c r="CE56" s="434"/>
      <c r="CF56" s="434"/>
      <c r="CG56" s="434"/>
      <c r="CH56" s="434"/>
      <c r="CI56" s="434"/>
      <c r="CJ56" s="434"/>
      <c r="CK56" s="436" t="s">
        <v>42</v>
      </c>
      <c r="CL56" s="434"/>
      <c r="CM56" s="434"/>
      <c r="CN56" s="434"/>
      <c r="CO56" s="434"/>
      <c r="CP56" s="434"/>
      <c r="CQ56" s="434"/>
      <c r="CR56" s="434"/>
      <c r="CS56" s="434"/>
      <c r="CT56" s="434"/>
      <c r="CU56" s="434"/>
      <c r="CV56" s="434"/>
      <c r="CW56" s="434"/>
      <c r="CX56" s="437"/>
      <c r="CY56" s="436" t="s">
        <v>86</v>
      </c>
      <c r="CZ56" s="434"/>
      <c r="DA56" s="434"/>
      <c r="DB56" s="434"/>
      <c r="DC56" s="434"/>
      <c r="DD56" s="434"/>
      <c r="DE56" s="434"/>
      <c r="DF56" s="434"/>
      <c r="DG56" s="434"/>
      <c r="DH56" s="434"/>
      <c r="DI56" s="434"/>
      <c r="DJ56" s="434"/>
      <c r="DK56" s="434"/>
      <c r="DL56" s="438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</row>
    <row r="57" spans="4:132" ht="17.25">
      <c r="D57" s="21"/>
      <c r="E57" s="65"/>
      <c r="F57" s="57"/>
      <c r="G57" s="57"/>
      <c r="H57" s="57"/>
      <c r="I57" s="57"/>
      <c r="J57" s="57"/>
      <c r="K57" s="57"/>
      <c r="L57" s="57"/>
      <c r="M57" s="57"/>
      <c r="N57" s="110"/>
      <c r="O57" s="57"/>
      <c r="P57" s="57"/>
      <c r="Q57" s="57"/>
      <c r="R57" s="110"/>
      <c r="S57" s="57"/>
      <c r="T57" s="57"/>
      <c r="U57" s="57"/>
      <c r="V57" s="516" t="s">
        <v>111</v>
      </c>
      <c r="W57" s="516"/>
      <c r="X57" s="516"/>
      <c r="Y57" s="516"/>
      <c r="Z57" s="516"/>
      <c r="AA57" s="516" t="s">
        <v>112</v>
      </c>
      <c r="AB57" s="516"/>
      <c r="AC57" s="516"/>
      <c r="AD57" s="515" t="s">
        <v>113</v>
      </c>
      <c r="AE57" s="515"/>
      <c r="AF57" s="515"/>
      <c r="AG57" s="515"/>
      <c r="AH57" s="515"/>
      <c r="AI57" s="515"/>
      <c r="AJ57" s="515"/>
      <c r="AK57" s="515"/>
      <c r="AL57" s="515"/>
      <c r="AM57" s="91"/>
      <c r="AN57" s="91"/>
      <c r="AO57" s="91"/>
      <c r="AP57" s="91"/>
      <c r="AQ57" s="91"/>
      <c r="AR57" s="91"/>
      <c r="AS57" s="91"/>
      <c r="AT57" s="91"/>
      <c r="AU57" s="91"/>
      <c r="AV57" s="66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20"/>
      <c r="BV57" s="19"/>
      <c r="BW57" s="435"/>
      <c r="BX57" s="297"/>
      <c r="BY57" s="297"/>
      <c r="BZ57" s="297"/>
      <c r="CA57" s="297"/>
      <c r="CB57" s="297"/>
      <c r="CC57" s="297"/>
      <c r="CD57" s="297"/>
      <c r="CE57" s="297"/>
      <c r="CF57" s="297"/>
      <c r="CG57" s="297"/>
      <c r="CH57" s="297"/>
      <c r="CI57" s="297"/>
      <c r="CJ57" s="297"/>
      <c r="CK57" s="432"/>
      <c r="CL57" s="297"/>
      <c r="CM57" s="297"/>
      <c r="CN57" s="297"/>
      <c r="CO57" s="297"/>
      <c r="CP57" s="297"/>
      <c r="CQ57" s="297"/>
      <c r="CR57" s="297"/>
      <c r="CS57" s="297"/>
      <c r="CT57" s="297"/>
      <c r="CU57" s="297"/>
      <c r="CV57" s="297"/>
      <c r="CW57" s="297"/>
      <c r="CX57" s="298"/>
      <c r="CY57" s="432"/>
      <c r="CZ57" s="297"/>
      <c r="DA57" s="297"/>
      <c r="DB57" s="297"/>
      <c r="DC57" s="297"/>
      <c r="DD57" s="297"/>
      <c r="DE57" s="297"/>
      <c r="DF57" s="297"/>
      <c r="DG57" s="297"/>
      <c r="DH57" s="297"/>
      <c r="DI57" s="297"/>
      <c r="DJ57" s="297"/>
      <c r="DK57" s="297"/>
      <c r="DL57" s="43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</row>
    <row r="58" spans="4:132" ht="17.25">
      <c r="D58" s="21"/>
      <c r="E58" s="65"/>
      <c r="F58" s="57"/>
      <c r="G58" s="57"/>
      <c r="H58" s="57"/>
      <c r="I58" s="57"/>
      <c r="J58" s="57"/>
      <c r="K58" s="57"/>
      <c r="L58" s="57"/>
      <c r="M58" s="57"/>
      <c r="N58" s="110"/>
      <c r="O58" s="57"/>
      <c r="P58" s="57"/>
      <c r="Q58" s="57"/>
      <c r="R58" s="110"/>
      <c r="S58" s="57"/>
      <c r="T58" s="57"/>
      <c r="U58" s="57"/>
      <c r="V58" s="516"/>
      <c r="W58" s="516"/>
      <c r="X58" s="516"/>
      <c r="Y58" s="516"/>
      <c r="Z58" s="516"/>
      <c r="AA58" s="516" t="s">
        <v>100</v>
      </c>
      <c r="AB58" s="516"/>
      <c r="AC58" s="516"/>
      <c r="AD58" s="514" t="str">
        <f>基本ｼｰﾄ!$F$15</f>
        <v>米森　孝代</v>
      </c>
      <c r="AE58" s="515"/>
      <c r="AF58" s="515"/>
      <c r="AG58" s="515"/>
      <c r="AH58" s="515"/>
      <c r="AI58" s="515"/>
      <c r="AJ58" s="515"/>
      <c r="AK58" s="515"/>
      <c r="AL58" s="515"/>
      <c r="AM58" s="91"/>
      <c r="AN58" s="93" t="s">
        <v>114</v>
      </c>
      <c r="AO58" s="91"/>
      <c r="AP58" s="91"/>
      <c r="AQ58" s="91"/>
      <c r="AR58" s="91"/>
      <c r="AS58" s="91"/>
      <c r="AT58" s="91"/>
      <c r="AU58" s="91"/>
      <c r="AV58" s="66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20"/>
      <c r="BV58" s="19"/>
      <c r="BW58" s="512">
        <v>420000</v>
      </c>
      <c r="BX58" s="458"/>
      <c r="BY58" s="458"/>
      <c r="BZ58" s="458"/>
      <c r="CA58" s="458"/>
      <c r="CB58" s="458"/>
      <c r="CC58" s="458"/>
      <c r="CD58" s="458"/>
      <c r="CE58" s="458"/>
      <c r="CF58" s="458"/>
      <c r="CG58" s="458"/>
      <c r="CH58" s="458"/>
      <c r="CI58" s="453" t="s">
        <v>44</v>
      </c>
      <c r="CJ58" s="494"/>
      <c r="CK58" s="495">
        <v>50000</v>
      </c>
      <c r="CL58" s="496"/>
      <c r="CM58" s="496"/>
      <c r="CN58" s="496"/>
      <c r="CO58" s="496"/>
      <c r="CP58" s="496"/>
      <c r="CQ58" s="496"/>
      <c r="CR58" s="496"/>
      <c r="CS58" s="496"/>
      <c r="CT58" s="496"/>
      <c r="CU58" s="496"/>
      <c r="CV58" s="496"/>
      <c r="CW58" s="453" t="s">
        <v>44</v>
      </c>
      <c r="CX58" s="454"/>
      <c r="CY58" s="457">
        <f>BW58+CK58</f>
        <v>470000</v>
      </c>
      <c r="CZ58" s="458"/>
      <c r="DA58" s="458"/>
      <c r="DB58" s="458"/>
      <c r="DC58" s="458"/>
      <c r="DD58" s="458"/>
      <c r="DE58" s="458"/>
      <c r="DF58" s="458"/>
      <c r="DG58" s="458"/>
      <c r="DH58" s="458"/>
      <c r="DI58" s="458"/>
      <c r="DJ58" s="458"/>
      <c r="DK58" s="320" t="s">
        <v>44</v>
      </c>
      <c r="DL58" s="461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</row>
    <row r="59" spans="4:132" ht="6" customHeight="1">
      <c r="D59" s="21"/>
      <c r="E59" s="65"/>
      <c r="F59" s="57"/>
      <c r="G59" s="57"/>
      <c r="H59" s="57"/>
      <c r="I59" s="57"/>
      <c r="J59" s="57"/>
      <c r="K59" s="57"/>
      <c r="L59" s="57"/>
      <c r="M59" s="57"/>
      <c r="N59" s="110"/>
      <c r="O59" s="57"/>
      <c r="P59" s="57"/>
      <c r="Q59" s="57"/>
      <c r="R59" s="110"/>
      <c r="S59" s="57"/>
      <c r="T59" s="57"/>
      <c r="U59" s="57"/>
      <c r="V59" s="516"/>
      <c r="W59" s="516"/>
      <c r="X59" s="516"/>
      <c r="Y59" s="516"/>
      <c r="Z59" s="516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66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20"/>
      <c r="BV59" s="19"/>
      <c r="BW59" s="493"/>
      <c r="BX59" s="460"/>
      <c r="BY59" s="460"/>
      <c r="BZ59" s="460"/>
      <c r="CA59" s="460"/>
      <c r="CB59" s="460"/>
      <c r="CC59" s="460"/>
      <c r="CD59" s="460"/>
      <c r="CE59" s="460"/>
      <c r="CF59" s="460"/>
      <c r="CG59" s="460"/>
      <c r="CH59" s="460"/>
      <c r="CI59" s="455"/>
      <c r="CJ59" s="455"/>
      <c r="CK59" s="497"/>
      <c r="CL59" s="498"/>
      <c r="CM59" s="498"/>
      <c r="CN59" s="498"/>
      <c r="CO59" s="498"/>
      <c r="CP59" s="498"/>
      <c r="CQ59" s="498"/>
      <c r="CR59" s="498"/>
      <c r="CS59" s="498"/>
      <c r="CT59" s="498"/>
      <c r="CU59" s="498"/>
      <c r="CV59" s="498"/>
      <c r="CW59" s="455"/>
      <c r="CX59" s="456"/>
      <c r="CY59" s="459"/>
      <c r="CZ59" s="460"/>
      <c r="DA59" s="460"/>
      <c r="DB59" s="460"/>
      <c r="DC59" s="460"/>
      <c r="DD59" s="460"/>
      <c r="DE59" s="460"/>
      <c r="DF59" s="460"/>
      <c r="DG59" s="460"/>
      <c r="DH59" s="460"/>
      <c r="DI59" s="460"/>
      <c r="DJ59" s="460"/>
      <c r="DK59" s="462"/>
      <c r="DL59" s="463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</row>
    <row r="60" spans="4:132" ht="18" thickBot="1">
      <c r="D60" s="21"/>
      <c r="E60" s="67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94"/>
      <c r="W60" s="94"/>
      <c r="X60" s="94"/>
      <c r="Y60" s="94"/>
      <c r="Z60" s="94"/>
      <c r="AA60" s="517" t="s">
        <v>115</v>
      </c>
      <c r="AB60" s="517"/>
      <c r="AC60" s="517"/>
      <c r="AD60" s="517"/>
      <c r="AE60" s="518" t="str">
        <f>基本ｼｰﾄ!$F$25</f>
        <v>0995-59-2006</v>
      </c>
      <c r="AF60" s="519"/>
      <c r="AG60" s="519"/>
      <c r="AH60" s="519"/>
      <c r="AI60" s="519"/>
      <c r="AJ60" s="519"/>
      <c r="AK60" s="94" t="s">
        <v>64</v>
      </c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6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20"/>
      <c r="BV60" s="19"/>
      <c r="BW60" s="486" t="s">
        <v>116</v>
      </c>
      <c r="BX60" s="487"/>
      <c r="BY60" s="487"/>
      <c r="BZ60" s="487"/>
      <c r="CA60" s="487"/>
      <c r="CB60" s="487"/>
      <c r="CC60" s="487"/>
      <c r="CD60" s="487"/>
      <c r="CE60" s="487"/>
      <c r="CF60" s="487"/>
      <c r="CG60" s="487"/>
      <c r="CH60" s="487"/>
      <c r="CI60" s="487"/>
      <c r="CJ60" s="487"/>
      <c r="CK60" s="487"/>
      <c r="CL60" s="487"/>
      <c r="CM60" s="487"/>
      <c r="CN60" s="487"/>
      <c r="CO60" s="487"/>
      <c r="CP60" s="487"/>
      <c r="CQ60" s="487"/>
      <c r="CR60" s="487"/>
      <c r="CS60" s="487"/>
      <c r="CT60" s="487"/>
      <c r="CU60" s="487"/>
      <c r="CV60" s="487"/>
      <c r="CW60" s="487"/>
      <c r="CX60" s="487"/>
      <c r="CY60" s="487"/>
      <c r="CZ60" s="487"/>
      <c r="DA60" s="487"/>
      <c r="DB60" s="487"/>
      <c r="DC60" s="487"/>
      <c r="DD60" s="487"/>
      <c r="DE60" s="487"/>
      <c r="DF60" s="487"/>
      <c r="DG60" s="487"/>
      <c r="DH60" s="487"/>
      <c r="DI60" s="487"/>
      <c r="DJ60" s="487"/>
      <c r="DK60" s="487"/>
      <c r="DL60" s="488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</row>
    <row r="61" spans="4:132" ht="18" customHeight="1">
      <c r="D61" s="21"/>
      <c r="E61" s="47">
        <v>1</v>
      </c>
      <c r="F61" s="520" t="s">
        <v>117</v>
      </c>
      <c r="G61" s="520"/>
      <c r="H61" s="520"/>
      <c r="I61" s="520"/>
      <c r="J61" s="520"/>
      <c r="K61" s="520"/>
      <c r="L61" s="520"/>
      <c r="M61" s="520"/>
      <c r="N61" s="520"/>
      <c r="O61" s="520"/>
      <c r="P61" s="520"/>
      <c r="Q61" s="520"/>
      <c r="R61" s="520"/>
      <c r="S61" s="520"/>
      <c r="T61" s="520"/>
      <c r="U61" s="520"/>
      <c r="V61" s="520"/>
      <c r="W61" s="520"/>
      <c r="X61" s="520"/>
      <c r="Y61" s="520"/>
      <c r="Z61" s="520"/>
      <c r="AA61" s="520"/>
      <c r="AB61" s="520"/>
      <c r="AC61" s="520"/>
      <c r="AD61" s="520"/>
      <c r="AE61" s="520"/>
      <c r="AF61" s="520"/>
      <c r="AG61" s="520"/>
      <c r="AH61" s="520"/>
      <c r="AI61" s="520"/>
      <c r="AJ61" s="520"/>
      <c r="AK61" s="520"/>
      <c r="AL61" s="520"/>
      <c r="AM61" s="520"/>
      <c r="AN61" s="520"/>
      <c r="AO61" s="520"/>
      <c r="AP61" s="520"/>
      <c r="AQ61" s="520"/>
      <c r="AR61" s="520"/>
      <c r="AS61" s="520"/>
      <c r="AT61" s="520"/>
      <c r="AU61" s="520"/>
      <c r="AV61" s="520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20"/>
      <c r="BV61" s="19"/>
      <c r="BW61" s="486"/>
      <c r="BX61" s="487"/>
      <c r="BY61" s="487"/>
      <c r="BZ61" s="487"/>
      <c r="CA61" s="487"/>
      <c r="CB61" s="487"/>
      <c r="CC61" s="487"/>
      <c r="CD61" s="487"/>
      <c r="CE61" s="487"/>
      <c r="CF61" s="487"/>
      <c r="CG61" s="487"/>
      <c r="CH61" s="487"/>
      <c r="CI61" s="487"/>
      <c r="CJ61" s="487"/>
      <c r="CK61" s="487"/>
      <c r="CL61" s="487"/>
      <c r="CM61" s="487"/>
      <c r="CN61" s="487"/>
      <c r="CO61" s="487"/>
      <c r="CP61" s="487"/>
      <c r="CQ61" s="487"/>
      <c r="CR61" s="487"/>
      <c r="CS61" s="487"/>
      <c r="CT61" s="487"/>
      <c r="CU61" s="487"/>
      <c r="CV61" s="487"/>
      <c r="CW61" s="487"/>
      <c r="CX61" s="487"/>
      <c r="CY61" s="487"/>
      <c r="CZ61" s="487"/>
      <c r="DA61" s="487"/>
      <c r="DB61" s="487"/>
      <c r="DC61" s="487"/>
      <c r="DD61" s="487"/>
      <c r="DE61" s="487"/>
      <c r="DF61" s="487"/>
      <c r="DG61" s="487"/>
      <c r="DH61" s="487"/>
      <c r="DI61" s="487"/>
      <c r="DJ61" s="487"/>
      <c r="DK61" s="487"/>
      <c r="DL61" s="488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</row>
    <row r="62" spans="4:132" ht="18" customHeight="1">
      <c r="D62" s="21"/>
      <c r="E62" s="47">
        <v>2</v>
      </c>
      <c r="F62" s="526" t="s">
        <v>118</v>
      </c>
      <c r="G62" s="526"/>
      <c r="H62" s="526"/>
      <c r="I62" s="526"/>
      <c r="J62" s="526"/>
      <c r="K62" s="526"/>
      <c r="L62" s="526"/>
      <c r="M62" s="526"/>
      <c r="N62" s="526"/>
      <c r="O62" s="526"/>
      <c r="P62" s="526"/>
      <c r="Q62" s="526"/>
      <c r="R62" s="526"/>
      <c r="S62" s="526"/>
      <c r="T62" s="526"/>
      <c r="U62" s="526"/>
      <c r="V62" s="526"/>
      <c r="W62" s="526"/>
      <c r="X62" s="526"/>
      <c r="Y62" s="526"/>
      <c r="Z62" s="526"/>
      <c r="AA62" s="526"/>
      <c r="AB62" s="526"/>
      <c r="AC62" s="526"/>
      <c r="AD62" s="526"/>
      <c r="AE62" s="526"/>
      <c r="AF62" s="526"/>
      <c r="AG62" s="526"/>
      <c r="AH62" s="526"/>
      <c r="AI62" s="526"/>
      <c r="AJ62" s="526"/>
      <c r="AK62" s="526"/>
      <c r="AL62" s="526"/>
      <c r="AM62" s="526"/>
      <c r="AN62" s="526"/>
      <c r="AO62" s="526"/>
      <c r="AP62" s="526"/>
      <c r="AQ62" s="526"/>
      <c r="AR62" s="526"/>
      <c r="AS62" s="526"/>
      <c r="AT62" s="526"/>
      <c r="AU62" s="526"/>
      <c r="AV62" s="526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20"/>
      <c r="BV62" s="19"/>
      <c r="BW62" s="444" t="s">
        <v>119</v>
      </c>
      <c r="BX62" s="445"/>
      <c r="BY62" s="445"/>
      <c r="BZ62" s="445"/>
      <c r="CA62" s="445"/>
      <c r="CB62" s="445"/>
      <c r="CC62" s="445"/>
      <c r="CD62" s="445"/>
      <c r="CE62" s="445"/>
      <c r="CF62" s="445"/>
      <c r="CG62" s="445"/>
      <c r="CH62" s="445"/>
      <c r="CI62" s="445"/>
      <c r="CJ62" s="445"/>
      <c r="CK62" s="445"/>
      <c r="CL62" s="445"/>
      <c r="CM62" s="445"/>
      <c r="CN62" s="445"/>
      <c r="CO62" s="445"/>
      <c r="CP62" s="445"/>
      <c r="CQ62" s="445"/>
      <c r="CR62" s="445"/>
      <c r="CS62" s="445"/>
      <c r="CT62" s="445"/>
      <c r="CU62" s="445"/>
      <c r="CV62" s="445"/>
      <c r="CW62" s="445"/>
      <c r="CX62" s="445"/>
      <c r="CY62" s="445"/>
      <c r="CZ62" s="445"/>
      <c r="DA62" s="445"/>
      <c r="DB62" s="445"/>
      <c r="DC62" s="445"/>
      <c r="DD62" s="445"/>
      <c r="DE62" s="445"/>
      <c r="DF62" s="445"/>
      <c r="DG62" s="445"/>
      <c r="DH62" s="445"/>
      <c r="DI62" s="445"/>
      <c r="DJ62" s="445"/>
      <c r="DK62" s="445"/>
      <c r="DL62" s="446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</row>
    <row r="63" spans="4:132" ht="18" customHeight="1">
      <c r="D63" s="21"/>
      <c r="E63" s="47">
        <v>3</v>
      </c>
      <c r="F63" s="526" t="s">
        <v>120</v>
      </c>
      <c r="G63" s="526"/>
      <c r="H63" s="526"/>
      <c r="I63" s="526"/>
      <c r="J63" s="526"/>
      <c r="K63" s="526"/>
      <c r="L63" s="526"/>
      <c r="M63" s="526"/>
      <c r="N63" s="526"/>
      <c r="O63" s="526"/>
      <c r="P63" s="526"/>
      <c r="Q63" s="526"/>
      <c r="R63" s="526"/>
      <c r="S63" s="526"/>
      <c r="T63" s="526"/>
      <c r="U63" s="526"/>
      <c r="V63" s="526"/>
      <c r="W63" s="526"/>
      <c r="X63" s="526"/>
      <c r="Y63" s="526"/>
      <c r="Z63" s="526"/>
      <c r="AA63" s="526"/>
      <c r="AB63" s="526"/>
      <c r="AC63" s="526"/>
      <c r="AD63" s="526"/>
      <c r="AE63" s="526"/>
      <c r="AF63" s="526"/>
      <c r="AG63" s="526"/>
      <c r="AH63" s="526"/>
      <c r="AI63" s="526"/>
      <c r="AJ63" s="526"/>
      <c r="AK63" s="526"/>
      <c r="AL63" s="526"/>
      <c r="AM63" s="526"/>
      <c r="AN63" s="526"/>
      <c r="AO63" s="526"/>
      <c r="AP63" s="526"/>
      <c r="AQ63" s="526"/>
      <c r="AR63" s="526"/>
      <c r="AS63" s="526"/>
      <c r="AT63" s="526"/>
      <c r="AU63" s="526"/>
      <c r="AV63" s="526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20"/>
      <c r="BV63" s="19"/>
      <c r="BW63" s="447"/>
      <c r="BX63" s="445"/>
      <c r="BY63" s="445"/>
      <c r="BZ63" s="445"/>
      <c r="CA63" s="445"/>
      <c r="CB63" s="445"/>
      <c r="CC63" s="445"/>
      <c r="CD63" s="445"/>
      <c r="CE63" s="445"/>
      <c r="CF63" s="445"/>
      <c r="CG63" s="445"/>
      <c r="CH63" s="445"/>
      <c r="CI63" s="445"/>
      <c r="CJ63" s="445"/>
      <c r="CK63" s="445"/>
      <c r="CL63" s="445"/>
      <c r="CM63" s="445"/>
      <c r="CN63" s="445"/>
      <c r="CO63" s="445"/>
      <c r="CP63" s="445"/>
      <c r="CQ63" s="445"/>
      <c r="CR63" s="445"/>
      <c r="CS63" s="445"/>
      <c r="CT63" s="445"/>
      <c r="CU63" s="445"/>
      <c r="CV63" s="445"/>
      <c r="CW63" s="445"/>
      <c r="CX63" s="445"/>
      <c r="CY63" s="445"/>
      <c r="CZ63" s="445"/>
      <c r="DA63" s="445"/>
      <c r="DB63" s="445"/>
      <c r="DC63" s="445"/>
      <c r="DD63" s="445"/>
      <c r="DE63" s="445"/>
      <c r="DF63" s="445"/>
      <c r="DG63" s="445"/>
      <c r="DH63" s="445"/>
      <c r="DI63" s="445"/>
      <c r="DJ63" s="445"/>
      <c r="DK63" s="445"/>
      <c r="DL63" s="446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</row>
    <row r="64" spans="4:132" ht="18" customHeight="1" thickBot="1">
      <c r="D64" s="21"/>
      <c r="E64" s="19"/>
      <c r="F64" s="527" t="s">
        <v>153</v>
      </c>
      <c r="G64" s="527"/>
      <c r="H64" s="527"/>
      <c r="I64" s="527"/>
      <c r="J64" s="527"/>
      <c r="K64" s="527"/>
      <c r="L64" s="527"/>
      <c r="M64" s="527"/>
      <c r="N64" s="527"/>
      <c r="O64" s="527"/>
      <c r="P64" s="527"/>
      <c r="Q64" s="527"/>
      <c r="R64" s="527"/>
      <c r="S64" s="527"/>
      <c r="T64" s="527"/>
      <c r="U64" s="527"/>
      <c r="V64" s="527"/>
      <c r="W64" s="527"/>
      <c r="X64" s="527"/>
      <c r="Y64" s="527"/>
      <c r="Z64" s="527"/>
      <c r="AA64" s="527"/>
      <c r="AB64" s="527"/>
      <c r="AC64" s="527"/>
      <c r="AD64" s="527"/>
      <c r="AE64" s="527"/>
      <c r="AF64" s="527"/>
      <c r="AG64" s="527"/>
      <c r="AH64" s="527"/>
      <c r="AI64" s="527"/>
      <c r="AJ64" s="527"/>
      <c r="AK64" s="527"/>
      <c r="AL64" s="527"/>
      <c r="AM64" s="527"/>
      <c r="AN64" s="527"/>
      <c r="AO64" s="527"/>
      <c r="AP64" s="527"/>
      <c r="AQ64" s="527"/>
      <c r="AR64" s="527"/>
      <c r="AS64" s="527"/>
      <c r="AT64" s="527"/>
      <c r="AU64" s="527"/>
      <c r="AV64" s="527"/>
      <c r="AW64" s="19"/>
      <c r="AX64" s="47"/>
      <c r="AY64" s="70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48"/>
      <c r="BX64" s="449"/>
      <c r="BY64" s="449"/>
      <c r="BZ64" s="449"/>
      <c r="CA64" s="449"/>
      <c r="CB64" s="449"/>
      <c r="CC64" s="449"/>
      <c r="CD64" s="449"/>
      <c r="CE64" s="449"/>
      <c r="CF64" s="449"/>
      <c r="CG64" s="449"/>
      <c r="CH64" s="449"/>
      <c r="CI64" s="449"/>
      <c r="CJ64" s="449"/>
      <c r="CK64" s="449"/>
      <c r="CL64" s="449"/>
      <c r="CM64" s="449"/>
      <c r="CN64" s="449"/>
      <c r="CO64" s="449"/>
      <c r="CP64" s="449"/>
      <c r="CQ64" s="449"/>
      <c r="CR64" s="449"/>
      <c r="CS64" s="449"/>
      <c r="CT64" s="449"/>
      <c r="CU64" s="449"/>
      <c r="CV64" s="449"/>
      <c r="CW64" s="449"/>
      <c r="CX64" s="449"/>
      <c r="CY64" s="449"/>
      <c r="CZ64" s="449"/>
      <c r="DA64" s="449"/>
      <c r="DB64" s="449"/>
      <c r="DC64" s="449"/>
      <c r="DD64" s="449"/>
      <c r="DE64" s="449"/>
      <c r="DF64" s="449"/>
      <c r="DG64" s="449"/>
      <c r="DH64" s="449"/>
      <c r="DI64" s="449"/>
      <c r="DJ64" s="449"/>
      <c r="DK64" s="449"/>
      <c r="DL64" s="450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</row>
    <row r="65" spans="4:132" ht="18" customHeight="1" thickTop="1">
      <c r="D65" s="21"/>
      <c r="E65" s="19"/>
      <c r="F65" s="546" t="s">
        <v>154</v>
      </c>
      <c r="G65" s="546"/>
      <c r="H65" s="546"/>
      <c r="I65" s="546"/>
      <c r="J65" s="546"/>
      <c r="K65" s="546"/>
      <c r="L65" s="546"/>
      <c r="M65" s="546"/>
      <c r="N65" s="546"/>
      <c r="O65" s="546"/>
      <c r="P65" s="546"/>
      <c r="Q65" s="546"/>
      <c r="R65" s="546"/>
      <c r="S65" s="546"/>
      <c r="T65" s="546"/>
      <c r="U65" s="546"/>
      <c r="V65" s="546"/>
      <c r="W65" s="546"/>
      <c r="X65" s="546"/>
      <c r="Y65" s="546"/>
      <c r="Z65" s="546"/>
      <c r="AA65" s="546"/>
      <c r="AB65" s="546"/>
      <c r="AC65" s="546"/>
      <c r="AD65" s="546"/>
      <c r="AE65" s="546"/>
      <c r="AF65" s="546"/>
      <c r="AG65" s="546"/>
      <c r="AH65" s="546"/>
      <c r="AI65" s="546"/>
      <c r="AJ65" s="546"/>
      <c r="AK65" s="546"/>
      <c r="AL65" s="546"/>
      <c r="AM65" s="546"/>
      <c r="AN65" s="546"/>
      <c r="AO65" s="546"/>
      <c r="AP65" s="546"/>
      <c r="AQ65" s="546"/>
      <c r="AR65" s="546"/>
      <c r="AS65" s="546"/>
      <c r="AT65" s="546"/>
      <c r="AU65" s="546"/>
      <c r="AV65" s="546"/>
      <c r="AW65" s="19"/>
      <c r="AX65" s="71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</row>
    <row r="66" spans="4:132" ht="18" customHeight="1">
      <c r="D66" s="21"/>
      <c r="E66" s="19"/>
      <c r="F66" s="546"/>
      <c r="G66" s="546"/>
      <c r="H66" s="546"/>
      <c r="I66" s="546"/>
      <c r="J66" s="546"/>
      <c r="K66" s="546"/>
      <c r="L66" s="546"/>
      <c r="M66" s="546"/>
      <c r="N66" s="546"/>
      <c r="O66" s="546"/>
      <c r="P66" s="546"/>
      <c r="Q66" s="546"/>
      <c r="R66" s="546"/>
      <c r="S66" s="546"/>
      <c r="T66" s="546"/>
      <c r="U66" s="546"/>
      <c r="V66" s="546"/>
      <c r="W66" s="546"/>
      <c r="X66" s="546"/>
      <c r="Y66" s="546"/>
      <c r="Z66" s="546"/>
      <c r="AA66" s="546"/>
      <c r="AB66" s="546"/>
      <c r="AC66" s="546"/>
      <c r="AD66" s="546"/>
      <c r="AE66" s="546"/>
      <c r="AF66" s="546"/>
      <c r="AG66" s="546"/>
      <c r="AH66" s="546"/>
      <c r="AI66" s="546"/>
      <c r="AJ66" s="546"/>
      <c r="AK66" s="546"/>
      <c r="AL66" s="546"/>
      <c r="AM66" s="546"/>
      <c r="AN66" s="546"/>
      <c r="AO66" s="546"/>
      <c r="AP66" s="546"/>
      <c r="AQ66" s="546"/>
      <c r="AR66" s="546"/>
      <c r="AS66" s="546"/>
      <c r="AT66" s="546"/>
      <c r="AU66" s="546"/>
      <c r="AV66" s="546"/>
      <c r="AW66" s="19"/>
      <c r="AX66" s="71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</row>
    <row r="67" spans="4:132" ht="18" customHeight="1">
      <c r="D67" s="21"/>
      <c r="E67" s="19"/>
      <c r="F67" s="546" t="s">
        <v>155</v>
      </c>
      <c r="G67" s="546"/>
      <c r="H67" s="546"/>
      <c r="I67" s="546"/>
      <c r="J67" s="546"/>
      <c r="K67" s="546"/>
      <c r="L67" s="546"/>
      <c r="M67" s="546"/>
      <c r="N67" s="546"/>
      <c r="O67" s="546"/>
      <c r="P67" s="546"/>
      <c r="Q67" s="546"/>
      <c r="R67" s="546"/>
      <c r="S67" s="546"/>
      <c r="T67" s="546"/>
      <c r="U67" s="546"/>
      <c r="V67" s="546"/>
      <c r="W67" s="546"/>
      <c r="X67" s="546"/>
      <c r="Y67" s="546"/>
      <c r="Z67" s="546"/>
      <c r="AA67" s="546"/>
      <c r="AB67" s="546"/>
      <c r="AC67" s="546"/>
      <c r="AD67" s="546"/>
      <c r="AE67" s="546"/>
      <c r="AF67" s="546"/>
      <c r="AG67" s="546"/>
      <c r="AH67" s="546"/>
      <c r="AI67" s="546"/>
      <c r="AJ67" s="546"/>
      <c r="AK67" s="546"/>
      <c r="AL67" s="546"/>
      <c r="AM67" s="546"/>
      <c r="AN67" s="546"/>
      <c r="AO67" s="546"/>
      <c r="AP67" s="546"/>
      <c r="AQ67" s="546"/>
      <c r="AR67" s="546"/>
      <c r="AS67" s="546"/>
      <c r="AT67" s="546"/>
      <c r="AU67" s="546"/>
      <c r="AV67" s="546"/>
      <c r="AW67" s="19"/>
      <c r="AX67" s="71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528" t="s">
        <v>121</v>
      </c>
      <c r="BX67" s="529"/>
      <c r="BY67" s="529"/>
      <c r="BZ67" s="529"/>
      <c r="CA67" s="529"/>
      <c r="CB67" s="529"/>
      <c r="CC67" s="529"/>
      <c r="CD67" s="529"/>
      <c r="CE67" s="529"/>
      <c r="CF67" s="529"/>
      <c r="CG67" s="529"/>
      <c r="CH67" s="529"/>
      <c r="CI67" s="529"/>
      <c r="CJ67" s="529"/>
      <c r="CK67" s="529"/>
      <c r="CL67" s="529"/>
      <c r="CM67" s="529"/>
      <c r="CN67" s="529"/>
      <c r="CO67" s="529"/>
      <c r="CP67" s="529"/>
      <c r="CQ67" s="529"/>
      <c r="CR67" s="529"/>
      <c r="CS67" s="529"/>
      <c r="CT67" s="529"/>
      <c r="CU67" s="529"/>
      <c r="CV67" s="529"/>
      <c r="CW67" s="529"/>
      <c r="CX67" s="529"/>
      <c r="CY67" s="529"/>
      <c r="CZ67" s="529"/>
      <c r="DA67" s="529"/>
      <c r="DB67" s="529"/>
      <c r="DC67" s="529"/>
      <c r="DD67" s="529"/>
      <c r="DE67" s="529"/>
      <c r="DF67" s="529"/>
      <c r="DG67" s="529"/>
      <c r="DH67" s="529"/>
      <c r="DI67" s="529"/>
      <c r="DJ67" s="529"/>
      <c r="DK67" s="529"/>
      <c r="DL67" s="530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</row>
    <row r="68" spans="4:132" ht="18" customHeight="1">
      <c r="D68" s="21"/>
      <c r="E68" s="19"/>
      <c r="F68" s="546"/>
      <c r="G68" s="546"/>
      <c r="H68" s="546"/>
      <c r="I68" s="546"/>
      <c r="J68" s="546"/>
      <c r="K68" s="546"/>
      <c r="L68" s="546"/>
      <c r="M68" s="546"/>
      <c r="N68" s="546"/>
      <c r="O68" s="546"/>
      <c r="P68" s="546"/>
      <c r="Q68" s="546"/>
      <c r="R68" s="546"/>
      <c r="S68" s="546"/>
      <c r="T68" s="546"/>
      <c r="U68" s="546"/>
      <c r="V68" s="546"/>
      <c r="W68" s="546"/>
      <c r="X68" s="546"/>
      <c r="Y68" s="546"/>
      <c r="Z68" s="546"/>
      <c r="AA68" s="546"/>
      <c r="AB68" s="546"/>
      <c r="AC68" s="546"/>
      <c r="AD68" s="546"/>
      <c r="AE68" s="546"/>
      <c r="AF68" s="546"/>
      <c r="AG68" s="546"/>
      <c r="AH68" s="546"/>
      <c r="AI68" s="546"/>
      <c r="AJ68" s="546"/>
      <c r="AK68" s="546"/>
      <c r="AL68" s="546"/>
      <c r="AM68" s="546"/>
      <c r="AN68" s="546"/>
      <c r="AO68" s="546"/>
      <c r="AP68" s="546"/>
      <c r="AQ68" s="546"/>
      <c r="AR68" s="546"/>
      <c r="AS68" s="546"/>
      <c r="AT68" s="546"/>
      <c r="AU68" s="546"/>
      <c r="AV68" s="546"/>
      <c r="AW68" s="19"/>
      <c r="AX68" s="71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531"/>
      <c r="BX68" s="532"/>
      <c r="BY68" s="532"/>
      <c r="BZ68" s="532"/>
      <c r="CA68" s="532"/>
      <c r="CB68" s="532"/>
      <c r="CC68" s="532"/>
      <c r="CD68" s="532"/>
      <c r="CE68" s="532"/>
      <c r="CF68" s="532"/>
      <c r="CG68" s="532"/>
      <c r="CH68" s="532"/>
      <c r="CI68" s="532"/>
      <c r="CJ68" s="532"/>
      <c r="CK68" s="532"/>
      <c r="CL68" s="532"/>
      <c r="CM68" s="532"/>
      <c r="CN68" s="532"/>
      <c r="CO68" s="532"/>
      <c r="CP68" s="532"/>
      <c r="CQ68" s="532"/>
      <c r="CR68" s="532"/>
      <c r="CS68" s="532"/>
      <c r="CT68" s="532"/>
      <c r="CU68" s="532"/>
      <c r="CV68" s="532"/>
      <c r="CW68" s="532"/>
      <c r="CX68" s="532"/>
      <c r="CY68" s="532"/>
      <c r="CZ68" s="532"/>
      <c r="DA68" s="532"/>
      <c r="DB68" s="532"/>
      <c r="DC68" s="532"/>
      <c r="DD68" s="532"/>
      <c r="DE68" s="532"/>
      <c r="DF68" s="532"/>
      <c r="DG68" s="532"/>
      <c r="DH68" s="532"/>
      <c r="DI68" s="532"/>
      <c r="DJ68" s="532"/>
      <c r="DK68" s="532"/>
      <c r="DL68" s="533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</row>
    <row r="69" spans="4:132" ht="16.5" customHeight="1">
      <c r="D69" s="21"/>
      <c r="E69" s="47">
        <v>4</v>
      </c>
      <c r="F69" s="537" t="s">
        <v>122</v>
      </c>
      <c r="G69" s="537"/>
      <c r="H69" s="537"/>
      <c r="I69" s="537"/>
      <c r="J69" s="537"/>
      <c r="K69" s="537"/>
      <c r="L69" s="537"/>
      <c r="M69" s="537"/>
      <c r="N69" s="537"/>
      <c r="O69" s="537"/>
      <c r="P69" s="537"/>
      <c r="Q69" s="537"/>
      <c r="R69" s="537"/>
      <c r="S69" s="537"/>
      <c r="T69" s="537"/>
      <c r="U69" s="537"/>
      <c r="V69" s="537"/>
      <c r="W69" s="537"/>
      <c r="X69" s="537"/>
      <c r="Y69" s="537"/>
      <c r="Z69" s="537"/>
      <c r="AA69" s="537"/>
      <c r="AB69" s="537"/>
      <c r="AC69" s="537"/>
      <c r="AD69" s="537"/>
      <c r="AE69" s="537"/>
      <c r="AF69" s="537"/>
      <c r="AG69" s="537"/>
      <c r="AH69" s="537"/>
      <c r="AI69" s="537"/>
      <c r="AJ69" s="537"/>
      <c r="AK69" s="537"/>
      <c r="AL69" s="537"/>
      <c r="AM69" s="537"/>
      <c r="AN69" s="537"/>
      <c r="AO69" s="537"/>
      <c r="AP69" s="537"/>
      <c r="AQ69" s="537"/>
      <c r="AR69" s="537"/>
      <c r="AS69" s="537"/>
      <c r="AT69" s="537"/>
      <c r="AU69" s="537"/>
      <c r="AV69" s="537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20"/>
      <c r="BV69" s="19"/>
      <c r="BW69" s="531"/>
      <c r="BX69" s="532"/>
      <c r="BY69" s="532"/>
      <c r="BZ69" s="532"/>
      <c r="CA69" s="532"/>
      <c r="CB69" s="532"/>
      <c r="CC69" s="532"/>
      <c r="CD69" s="532"/>
      <c r="CE69" s="532"/>
      <c r="CF69" s="532"/>
      <c r="CG69" s="532"/>
      <c r="CH69" s="532"/>
      <c r="CI69" s="532"/>
      <c r="CJ69" s="532"/>
      <c r="CK69" s="532"/>
      <c r="CL69" s="532"/>
      <c r="CM69" s="532"/>
      <c r="CN69" s="532"/>
      <c r="CO69" s="532"/>
      <c r="CP69" s="532"/>
      <c r="CQ69" s="532"/>
      <c r="CR69" s="532"/>
      <c r="CS69" s="532"/>
      <c r="CT69" s="532"/>
      <c r="CU69" s="532"/>
      <c r="CV69" s="532"/>
      <c r="CW69" s="532"/>
      <c r="CX69" s="532"/>
      <c r="CY69" s="532"/>
      <c r="CZ69" s="532"/>
      <c r="DA69" s="532"/>
      <c r="DB69" s="532"/>
      <c r="DC69" s="532"/>
      <c r="DD69" s="532"/>
      <c r="DE69" s="532"/>
      <c r="DF69" s="532"/>
      <c r="DG69" s="532"/>
      <c r="DH69" s="532"/>
      <c r="DI69" s="532"/>
      <c r="DJ69" s="532"/>
      <c r="DK69" s="532"/>
      <c r="DL69" s="533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</row>
    <row r="70" spans="4:132" ht="16.5" customHeight="1" thickBot="1">
      <c r="D70" s="21"/>
      <c r="E70" s="47"/>
      <c r="F70" s="538"/>
      <c r="G70" s="538"/>
      <c r="H70" s="538"/>
      <c r="I70" s="538"/>
      <c r="J70" s="538"/>
      <c r="K70" s="538"/>
      <c r="L70" s="538"/>
      <c r="M70" s="538"/>
      <c r="N70" s="538"/>
      <c r="O70" s="538"/>
      <c r="P70" s="538"/>
      <c r="Q70" s="538"/>
      <c r="R70" s="538"/>
      <c r="S70" s="538"/>
      <c r="T70" s="538"/>
      <c r="U70" s="538"/>
      <c r="V70" s="538"/>
      <c r="W70" s="538"/>
      <c r="X70" s="538"/>
      <c r="Y70" s="538"/>
      <c r="Z70" s="538"/>
      <c r="AA70" s="538"/>
      <c r="AB70" s="538"/>
      <c r="AC70" s="538"/>
      <c r="AD70" s="538"/>
      <c r="AE70" s="538"/>
      <c r="AF70" s="538"/>
      <c r="AG70" s="538"/>
      <c r="AH70" s="538"/>
      <c r="AI70" s="538"/>
      <c r="AJ70" s="538"/>
      <c r="AK70" s="538"/>
      <c r="AL70" s="538"/>
      <c r="AM70" s="538"/>
      <c r="AN70" s="538"/>
      <c r="AO70" s="538"/>
      <c r="AP70" s="538"/>
      <c r="AQ70" s="538"/>
      <c r="AR70" s="538"/>
      <c r="AS70" s="538"/>
      <c r="AT70" s="538"/>
      <c r="AU70" s="538"/>
      <c r="AV70" s="538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20"/>
      <c r="BV70" s="19"/>
      <c r="BW70" s="531"/>
      <c r="BX70" s="532"/>
      <c r="BY70" s="532"/>
      <c r="BZ70" s="532"/>
      <c r="CA70" s="532"/>
      <c r="CB70" s="532"/>
      <c r="CC70" s="532"/>
      <c r="CD70" s="532"/>
      <c r="CE70" s="532"/>
      <c r="CF70" s="532"/>
      <c r="CG70" s="532"/>
      <c r="CH70" s="532"/>
      <c r="CI70" s="532"/>
      <c r="CJ70" s="532"/>
      <c r="CK70" s="532"/>
      <c r="CL70" s="532"/>
      <c r="CM70" s="532"/>
      <c r="CN70" s="532"/>
      <c r="CO70" s="532"/>
      <c r="CP70" s="532"/>
      <c r="CQ70" s="532"/>
      <c r="CR70" s="532"/>
      <c r="CS70" s="532"/>
      <c r="CT70" s="532"/>
      <c r="CU70" s="532"/>
      <c r="CV70" s="532"/>
      <c r="CW70" s="532"/>
      <c r="CX70" s="532"/>
      <c r="CY70" s="532"/>
      <c r="CZ70" s="532"/>
      <c r="DA70" s="532"/>
      <c r="DB70" s="532"/>
      <c r="DC70" s="532"/>
      <c r="DD70" s="532"/>
      <c r="DE70" s="532"/>
      <c r="DF70" s="532"/>
      <c r="DG70" s="532"/>
      <c r="DH70" s="532"/>
      <c r="DI70" s="532"/>
      <c r="DJ70" s="532"/>
      <c r="DK70" s="532"/>
      <c r="DL70" s="533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</row>
    <row r="71" spans="4:132" ht="24" customHeight="1">
      <c r="D71" s="21"/>
      <c r="E71" s="539" t="s">
        <v>123</v>
      </c>
      <c r="F71" s="540"/>
      <c r="G71" s="545" t="s">
        <v>124</v>
      </c>
      <c r="H71" s="520"/>
      <c r="I71" s="520"/>
      <c r="J71" s="520"/>
      <c r="K71" s="520"/>
      <c r="L71" s="520"/>
      <c r="M71" s="520"/>
      <c r="N71" s="520"/>
      <c r="O71" s="520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569" t="s">
        <v>125</v>
      </c>
      <c r="AF71" s="569"/>
      <c r="AG71" s="569"/>
      <c r="AH71" s="569"/>
      <c r="AI71" s="569"/>
      <c r="AJ71" s="74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6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20"/>
      <c r="BV71" s="19"/>
      <c r="BW71" s="534"/>
      <c r="BX71" s="535"/>
      <c r="BY71" s="535"/>
      <c r="BZ71" s="535"/>
      <c r="CA71" s="535"/>
      <c r="CB71" s="535"/>
      <c r="CC71" s="535"/>
      <c r="CD71" s="535"/>
      <c r="CE71" s="535"/>
      <c r="CF71" s="535"/>
      <c r="CG71" s="535"/>
      <c r="CH71" s="535"/>
      <c r="CI71" s="535"/>
      <c r="CJ71" s="535"/>
      <c r="CK71" s="535"/>
      <c r="CL71" s="535"/>
      <c r="CM71" s="535"/>
      <c r="CN71" s="535"/>
      <c r="CO71" s="535"/>
      <c r="CP71" s="535"/>
      <c r="CQ71" s="535"/>
      <c r="CR71" s="535"/>
      <c r="CS71" s="535"/>
      <c r="CT71" s="535"/>
      <c r="CU71" s="535"/>
      <c r="CV71" s="535"/>
      <c r="CW71" s="535"/>
      <c r="CX71" s="535"/>
      <c r="CY71" s="535"/>
      <c r="CZ71" s="535"/>
      <c r="DA71" s="535"/>
      <c r="DB71" s="535"/>
      <c r="DC71" s="535"/>
      <c r="DD71" s="535"/>
      <c r="DE71" s="535"/>
      <c r="DF71" s="535"/>
      <c r="DG71" s="535"/>
      <c r="DH71" s="535"/>
      <c r="DI71" s="535"/>
      <c r="DJ71" s="535"/>
      <c r="DK71" s="535"/>
      <c r="DL71" s="536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</row>
    <row r="72" spans="4:132" ht="24" customHeight="1">
      <c r="D72" s="21"/>
      <c r="E72" s="541"/>
      <c r="F72" s="542"/>
      <c r="G72" s="557" t="s">
        <v>143</v>
      </c>
      <c r="H72" s="522"/>
      <c r="I72" s="522"/>
      <c r="J72" s="522"/>
      <c r="K72" s="522"/>
      <c r="L72" s="522"/>
      <c r="M72" s="522"/>
      <c r="N72" s="522"/>
      <c r="O72" s="522"/>
      <c r="P72" s="522"/>
      <c r="Q72" s="522"/>
      <c r="R72" s="522"/>
      <c r="S72" s="522"/>
      <c r="T72" s="521" t="s">
        <v>126</v>
      </c>
      <c r="U72" s="521"/>
      <c r="V72" s="521"/>
      <c r="W72" s="521"/>
      <c r="X72" s="521"/>
      <c r="Y72" s="521"/>
      <c r="Z72" s="521"/>
      <c r="AA72" s="521"/>
      <c r="AB72" s="521"/>
      <c r="AC72" s="521"/>
      <c r="AD72" s="521"/>
      <c r="AE72" s="521"/>
      <c r="AF72" s="521"/>
      <c r="AG72" s="521"/>
      <c r="AH72" s="521"/>
      <c r="AI72" s="521"/>
      <c r="AJ72" s="521" t="s">
        <v>127</v>
      </c>
      <c r="AK72" s="521"/>
      <c r="AL72" s="521"/>
      <c r="AM72" s="19"/>
      <c r="AN72" s="522" t="s">
        <v>128</v>
      </c>
      <c r="AO72" s="522"/>
      <c r="AP72" s="522"/>
      <c r="AQ72" s="522"/>
      <c r="AR72" s="522"/>
      <c r="AS72" s="77"/>
      <c r="AT72" s="77"/>
      <c r="AU72" s="77"/>
      <c r="AV72" s="5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20"/>
      <c r="BV72" s="19"/>
      <c r="BW72" s="523" t="s">
        <v>94</v>
      </c>
      <c r="BX72" s="524"/>
      <c r="BY72" s="524"/>
      <c r="BZ72" s="524"/>
      <c r="CA72" s="524"/>
      <c r="CB72" s="524"/>
      <c r="CC72" s="524"/>
      <c r="CD72" s="524"/>
      <c r="CE72" s="524"/>
      <c r="CF72" s="524"/>
      <c r="CG72" s="524"/>
      <c r="CH72" s="524"/>
      <c r="CI72" s="524"/>
      <c r="CJ72" s="524"/>
      <c r="CK72" s="524"/>
      <c r="CL72" s="524"/>
      <c r="CM72" s="524"/>
      <c r="CN72" s="524"/>
      <c r="CO72" s="524"/>
      <c r="CP72" s="524"/>
      <c r="CQ72" s="524"/>
      <c r="CR72" s="524"/>
      <c r="CS72" s="524"/>
      <c r="CT72" s="524"/>
      <c r="CU72" s="524"/>
      <c r="CV72" s="524"/>
      <c r="CW72" s="524"/>
      <c r="CX72" s="524"/>
      <c r="CY72" s="524"/>
      <c r="CZ72" s="524"/>
      <c r="DA72" s="524"/>
      <c r="DB72" s="524"/>
      <c r="DC72" s="524"/>
      <c r="DD72" s="524"/>
      <c r="DE72" s="524"/>
      <c r="DF72" s="524"/>
      <c r="DG72" s="524"/>
      <c r="DH72" s="524"/>
      <c r="DI72" s="524"/>
      <c r="DJ72" s="524"/>
      <c r="DK72" s="524"/>
      <c r="DL72" s="525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</row>
    <row r="73" spans="4:132" ht="24" customHeight="1">
      <c r="D73" s="21"/>
      <c r="E73" s="541"/>
      <c r="F73" s="542"/>
      <c r="G73" s="563" t="s">
        <v>129</v>
      </c>
      <c r="H73" s="564"/>
      <c r="I73" s="564"/>
      <c r="J73" s="564"/>
      <c r="K73" s="564"/>
      <c r="L73" s="564"/>
      <c r="M73" s="564"/>
      <c r="N73" s="564"/>
      <c r="O73" s="564"/>
      <c r="P73" s="564"/>
      <c r="Q73" s="564"/>
      <c r="R73" s="116"/>
      <c r="S73" s="19"/>
      <c r="V73" s="522" t="s">
        <v>130</v>
      </c>
      <c r="W73" s="522"/>
      <c r="X73" s="522"/>
      <c r="Y73" s="522"/>
      <c r="Z73" s="522"/>
      <c r="AA73" s="522"/>
      <c r="AB73" s="522"/>
      <c r="AC73" s="522"/>
      <c r="AD73" s="522"/>
      <c r="AE73" s="522"/>
      <c r="AF73" s="522"/>
      <c r="AG73" s="522"/>
      <c r="AH73" s="522"/>
      <c r="AI73" s="522"/>
      <c r="AJ73" s="522"/>
      <c r="AK73" s="522"/>
      <c r="AL73" s="522"/>
      <c r="AM73" s="522"/>
      <c r="AN73" s="522"/>
      <c r="AO73" s="522"/>
      <c r="AP73" s="522"/>
      <c r="AQ73" s="522"/>
      <c r="AR73" s="522"/>
      <c r="AS73" s="522"/>
      <c r="AT73" s="522"/>
      <c r="AU73" s="78"/>
      <c r="AV73" s="5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20"/>
      <c r="BV73" s="19"/>
      <c r="BW73" s="565" t="s">
        <v>96</v>
      </c>
      <c r="BX73" s="451"/>
      <c r="BY73" s="451"/>
      <c r="BZ73" s="451"/>
      <c r="CA73" s="451"/>
      <c r="CB73" s="451"/>
      <c r="CC73" s="451"/>
      <c r="CD73" s="451"/>
      <c r="CE73" s="451"/>
      <c r="CF73" s="451"/>
      <c r="CG73" s="451"/>
      <c r="CH73" s="451"/>
      <c r="CI73" s="451"/>
      <c r="CJ73" s="451"/>
      <c r="CK73" s="451"/>
      <c r="CL73" s="451"/>
      <c r="CM73" s="451"/>
      <c r="CN73" s="451"/>
      <c r="CO73" s="451"/>
      <c r="CP73" s="451"/>
      <c r="CQ73" s="451"/>
      <c r="CR73" s="451"/>
      <c r="CS73" s="451"/>
      <c r="CT73" s="451"/>
      <c r="CU73" s="451"/>
      <c r="CV73" s="451"/>
      <c r="CW73" s="451"/>
      <c r="CX73" s="451"/>
      <c r="CY73" s="451"/>
      <c r="CZ73" s="451"/>
      <c r="DA73" s="451"/>
      <c r="DB73" s="451"/>
      <c r="DC73" s="451"/>
      <c r="DD73" s="451"/>
      <c r="DE73" s="451"/>
      <c r="DF73" s="451"/>
      <c r="DG73" s="451"/>
      <c r="DH73" s="451"/>
      <c r="DI73" s="451"/>
      <c r="DJ73" s="451"/>
      <c r="DK73" s="451"/>
      <c r="DL73" s="566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</row>
    <row r="74" spans="4:132" ht="24" customHeight="1">
      <c r="D74" s="21"/>
      <c r="E74" s="541"/>
      <c r="F74" s="542"/>
      <c r="G74" s="79"/>
      <c r="H74" s="80"/>
      <c r="I74" s="80"/>
      <c r="J74" s="564" t="s">
        <v>131</v>
      </c>
      <c r="K74" s="564"/>
      <c r="L74" s="564"/>
      <c r="M74" s="564"/>
      <c r="N74" s="564"/>
      <c r="O74" s="564"/>
      <c r="P74" s="564"/>
      <c r="Q74" s="564"/>
      <c r="R74" s="116"/>
      <c r="S74" s="19"/>
      <c r="V74" s="522" t="s">
        <v>132</v>
      </c>
      <c r="W74" s="522"/>
      <c r="X74" s="522"/>
      <c r="Y74" s="522"/>
      <c r="Z74" s="522"/>
      <c r="AA74" s="522"/>
      <c r="AB74" s="522"/>
      <c r="AC74" s="522"/>
      <c r="AD74" s="522"/>
      <c r="AE74" s="522"/>
      <c r="AF74" s="522"/>
      <c r="AG74" s="522"/>
      <c r="AH74" s="522"/>
      <c r="AI74" s="522"/>
      <c r="AJ74" s="522"/>
      <c r="AK74" s="522"/>
      <c r="AL74" s="522"/>
      <c r="AM74" s="522"/>
      <c r="AN74" s="522"/>
      <c r="AO74" s="522"/>
      <c r="AP74" s="522"/>
      <c r="AQ74" s="522"/>
      <c r="AR74" s="522"/>
      <c r="AS74" s="522"/>
      <c r="AT74" s="522"/>
      <c r="AU74" s="78"/>
      <c r="AV74" s="5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20"/>
      <c r="BV74" s="19"/>
      <c r="BW74" s="567">
        <v>40087</v>
      </c>
      <c r="BX74" s="568"/>
      <c r="BY74" s="568"/>
      <c r="BZ74" s="568"/>
      <c r="CA74" s="568"/>
      <c r="CB74" s="568"/>
      <c r="CC74" s="77" t="s">
        <v>133</v>
      </c>
      <c r="CD74" s="568">
        <v>40817</v>
      </c>
      <c r="CE74" s="568"/>
      <c r="CF74" s="568"/>
      <c r="CG74" s="568"/>
      <c r="CH74" s="568"/>
      <c r="CI74" s="568"/>
      <c r="CJ74" s="451" t="s">
        <v>99</v>
      </c>
      <c r="CK74" s="451"/>
      <c r="CL74" s="451"/>
      <c r="CM74" s="451"/>
      <c r="CN74" s="451"/>
      <c r="CO74" s="451"/>
      <c r="CP74" s="451"/>
      <c r="CQ74" s="451"/>
      <c r="CR74" s="451"/>
      <c r="CS74" s="451"/>
      <c r="CT74" s="451"/>
      <c r="CU74" s="451"/>
      <c r="CV74" s="451"/>
      <c r="CW74" s="451"/>
      <c r="CX74" s="451"/>
      <c r="CY74" s="451"/>
      <c r="CZ74" s="451"/>
      <c r="DA74" s="451"/>
      <c r="DB74" s="451"/>
      <c r="DC74" s="451"/>
      <c r="DD74" s="451"/>
      <c r="DE74" s="451"/>
      <c r="DF74" s="451"/>
      <c r="DG74" s="451"/>
      <c r="DH74" s="451"/>
      <c r="DI74" s="451"/>
      <c r="DJ74" s="451"/>
      <c r="DK74" s="451"/>
      <c r="DL74" s="566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</row>
    <row r="75" spans="4:132" ht="24" customHeight="1">
      <c r="D75" s="21"/>
      <c r="E75" s="541"/>
      <c r="F75" s="542"/>
      <c r="G75" s="81"/>
      <c r="H75" s="82"/>
      <c r="I75" s="82"/>
      <c r="J75" s="82"/>
      <c r="K75" s="82"/>
      <c r="L75" s="77"/>
      <c r="M75" s="77"/>
      <c r="N75" s="77"/>
      <c r="O75" s="19"/>
      <c r="P75" s="19"/>
      <c r="Q75" s="19"/>
      <c r="R75" s="19"/>
      <c r="S75" s="19"/>
      <c r="V75" s="522" t="s">
        <v>134</v>
      </c>
      <c r="W75" s="522"/>
      <c r="X75" s="522"/>
      <c r="Y75" s="522"/>
      <c r="Z75" s="522"/>
      <c r="AA75" s="522"/>
      <c r="AB75" s="522"/>
      <c r="AC75" s="522"/>
      <c r="AD75" s="522"/>
      <c r="AE75" s="522"/>
      <c r="AF75" s="522"/>
      <c r="AG75" s="522"/>
      <c r="AH75" s="522"/>
      <c r="AI75" s="522"/>
      <c r="AJ75" s="522"/>
      <c r="AK75" s="522"/>
      <c r="AL75" s="522"/>
      <c r="AM75" s="522"/>
      <c r="AN75" s="522"/>
      <c r="AO75" s="522"/>
      <c r="AP75" s="522"/>
      <c r="AQ75" s="522"/>
      <c r="AR75" s="522"/>
      <c r="AS75" s="522"/>
      <c r="AT75" s="522"/>
      <c r="AU75" s="78"/>
      <c r="AV75" s="5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20"/>
      <c r="BV75" s="19"/>
      <c r="BW75" s="558">
        <v>420000</v>
      </c>
      <c r="BX75" s="559"/>
      <c r="BY75" s="559"/>
      <c r="BZ75" s="559"/>
      <c r="CA75" s="559"/>
      <c r="CB75" s="559"/>
      <c r="CC75" s="83" t="s">
        <v>135</v>
      </c>
      <c r="CD75" s="83"/>
      <c r="CE75" s="83"/>
      <c r="CF75" s="83"/>
      <c r="CG75" s="83"/>
      <c r="CH75" s="83"/>
      <c r="CI75" s="83"/>
      <c r="CJ75" s="83"/>
      <c r="CK75" s="83"/>
      <c r="CL75" s="83"/>
      <c r="CM75" s="83"/>
      <c r="CN75" s="83"/>
      <c r="CO75" s="83"/>
      <c r="CP75" s="83"/>
      <c r="CQ75" s="83"/>
      <c r="CR75" s="83"/>
      <c r="CS75" s="83"/>
      <c r="CT75" s="83"/>
      <c r="CU75" s="83"/>
      <c r="CV75" s="83"/>
      <c r="CW75" s="83"/>
      <c r="CX75" s="83"/>
      <c r="CY75" s="83"/>
      <c r="CZ75" s="83"/>
      <c r="DA75" s="83"/>
      <c r="DB75" s="83"/>
      <c r="DC75" s="83"/>
      <c r="DD75" s="83"/>
      <c r="DE75" s="83"/>
      <c r="DF75" s="83"/>
      <c r="DG75" s="83"/>
      <c r="DH75" s="83"/>
      <c r="DI75" s="83"/>
      <c r="DJ75" s="83"/>
      <c r="DK75" s="83"/>
      <c r="DL75" s="84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</row>
    <row r="76" spans="4:132" ht="24" customHeight="1">
      <c r="D76" s="21"/>
      <c r="E76" s="541"/>
      <c r="F76" s="542"/>
      <c r="G76" s="81"/>
      <c r="H76" s="521" t="s">
        <v>136</v>
      </c>
      <c r="I76" s="521"/>
      <c r="J76" s="521"/>
      <c r="K76" s="521"/>
      <c r="L76" s="521"/>
      <c r="M76" s="521"/>
      <c r="N76" s="521"/>
      <c r="O76" s="521"/>
      <c r="P76" s="521"/>
      <c r="Q76" s="521"/>
      <c r="R76" s="521"/>
      <c r="S76" s="521"/>
      <c r="T76" s="521"/>
      <c r="U76" s="521" t="s">
        <v>137</v>
      </c>
      <c r="V76" s="521"/>
      <c r="W76" s="521"/>
      <c r="X76" s="521"/>
      <c r="Y76" s="521"/>
      <c r="Z76" s="521"/>
      <c r="AA76" s="521"/>
      <c r="AB76" s="521"/>
      <c r="AC76" s="521"/>
      <c r="AD76" s="561" t="s">
        <v>138</v>
      </c>
      <c r="AE76" s="561"/>
      <c r="AF76" s="561"/>
      <c r="AG76" s="561"/>
      <c r="AH76" s="521" t="s">
        <v>139</v>
      </c>
      <c r="AI76" s="521"/>
      <c r="AJ76" s="521"/>
      <c r="AK76" s="82"/>
      <c r="AL76" s="82"/>
      <c r="AM76" s="82"/>
      <c r="AN76" s="82"/>
      <c r="AO76" s="82"/>
      <c r="AP76" s="82"/>
      <c r="AQ76" s="82"/>
      <c r="AR76" s="82"/>
      <c r="AS76" s="82"/>
      <c r="AT76" s="77"/>
      <c r="AU76" s="77"/>
      <c r="AV76" s="85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20"/>
      <c r="BV76" s="19"/>
      <c r="BW76" s="42"/>
      <c r="BX76" s="42"/>
      <c r="BY76" s="42"/>
      <c r="BZ76" s="86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</row>
    <row r="77" spans="4:132" ht="24" customHeight="1" thickBot="1">
      <c r="D77" s="21"/>
      <c r="E77" s="543"/>
      <c r="F77" s="544"/>
      <c r="G77" s="87"/>
      <c r="H77" s="88"/>
      <c r="I77" s="88"/>
      <c r="J77" s="88"/>
      <c r="K77" s="88"/>
      <c r="L77" s="88"/>
      <c r="M77" s="88"/>
      <c r="N77" s="115"/>
      <c r="O77" s="88"/>
      <c r="P77" s="88"/>
      <c r="Q77" s="88"/>
      <c r="R77" s="115"/>
      <c r="S77" s="89"/>
      <c r="T77" s="89"/>
      <c r="U77" s="560"/>
      <c r="V77" s="560"/>
      <c r="W77" s="560"/>
      <c r="X77" s="560"/>
      <c r="Y77" s="560"/>
      <c r="Z77" s="560"/>
      <c r="AA77" s="560"/>
      <c r="AB77" s="560"/>
      <c r="AC77" s="560"/>
      <c r="AD77" s="562" t="s">
        <v>140</v>
      </c>
      <c r="AE77" s="562"/>
      <c r="AF77" s="562"/>
      <c r="AG77" s="562"/>
      <c r="AH77" s="560" t="s">
        <v>141</v>
      </c>
      <c r="AI77" s="560"/>
      <c r="AJ77" s="560"/>
      <c r="AK77" s="88"/>
      <c r="AL77" s="88"/>
      <c r="AM77" s="88"/>
      <c r="AN77" s="88"/>
      <c r="AO77" s="88"/>
      <c r="AP77" s="88"/>
      <c r="AQ77" s="88"/>
      <c r="AR77" s="88"/>
      <c r="AS77" s="88"/>
      <c r="AT77" s="89"/>
      <c r="AU77" s="89" t="s">
        <v>144</v>
      </c>
      <c r="AV77" s="90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20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</row>
    <row r="78" spans="4:132" ht="3" customHeight="1"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20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</row>
    <row r="79" spans="4:132" ht="3" customHeight="1">
      <c r="D79" s="21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20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</row>
    <row r="80" spans="4:132" ht="3" customHeight="1">
      <c r="D80" s="21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20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</row>
    <row r="81" spans="4:132" ht="14.25">
      <c r="D81" s="21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547" t="s">
        <v>156</v>
      </c>
      <c r="AJ81" s="547"/>
      <c r="AK81" s="547"/>
      <c r="AL81" s="547"/>
      <c r="AM81" s="547"/>
      <c r="AN81" s="547"/>
      <c r="AO81" s="547"/>
      <c r="AP81" s="547"/>
      <c r="AQ81" s="548" t="s">
        <v>146</v>
      </c>
      <c r="AR81" s="548"/>
      <c r="AS81" s="548"/>
      <c r="AT81" s="548"/>
      <c r="AU81" s="548"/>
      <c r="AV81" s="548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20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</row>
    <row r="82" spans="4:132"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20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</row>
    <row r="83" spans="4:132"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20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</row>
    <row r="84" spans="4:132"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20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</row>
  </sheetData>
  <mergeCells count="276">
    <mergeCell ref="E31:P32"/>
    <mergeCell ref="Q31:AB32"/>
    <mergeCell ref="AC31:AK32"/>
    <mergeCell ref="AL31:AV32"/>
    <mergeCell ref="AI81:AP81"/>
    <mergeCell ref="AQ81:AV81"/>
    <mergeCell ref="AY8:BK9"/>
    <mergeCell ref="AD18:AE18"/>
    <mergeCell ref="W18:X18"/>
    <mergeCell ref="G72:S72"/>
    <mergeCell ref="T72:AI72"/>
    <mergeCell ref="V75:AT75"/>
    <mergeCell ref="BW75:CB75"/>
    <mergeCell ref="H76:T76"/>
    <mergeCell ref="U76:AC77"/>
    <mergeCell ref="AD76:AG76"/>
    <mergeCell ref="AH76:AJ76"/>
    <mergeCell ref="AD77:AG77"/>
    <mergeCell ref="AH77:AJ77"/>
    <mergeCell ref="G73:Q73"/>
    <mergeCell ref="V73:AT73"/>
    <mergeCell ref="BW73:DL73"/>
    <mergeCell ref="J74:Q74"/>
    <mergeCell ref="V74:AT74"/>
    <mergeCell ref="BW74:CB74"/>
    <mergeCell ref="CD74:CI74"/>
    <mergeCell ref="CJ74:DL74"/>
    <mergeCell ref="AE71:AI71"/>
    <mergeCell ref="AJ72:AL72"/>
    <mergeCell ref="AN72:AR72"/>
    <mergeCell ref="BW72:DL72"/>
    <mergeCell ref="F62:AV62"/>
    <mergeCell ref="BW62:DL64"/>
    <mergeCell ref="F63:AV63"/>
    <mergeCell ref="F64:AV64"/>
    <mergeCell ref="BW67:DL71"/>
    <mergeCell ref="F69:AV70"/>
    <mergeCell ref="E71:F77"/>
    <mergeCell ref="G71:O71"/>
    <mergeCell ref="F65:AV66"/>
    <mergeCell ref="F67:AV68"/>
    <mergeCell ref="AA60:AD60"/>
    <mergeCell ref="AE60:AJ60"/>
    <mergeCell ref="BW60:DL61"/>
    <mergeCell ref="F61:AV61"/>
    <mergeCell ref="AA57:AC57"/>
    <mergeCell ref="AD57:AL57"/>
    <mergeCell ref="AA58:AC58"/>
    <mergeCell ref="AD58:AL58"/>
    <mergeCell ref="BW58:CH59"/>
    <mergeCell ref="CI58:CJ59"/>
    <mergeCell ref="F53:AU53"/>
    <mergeCell ref="BW53:DL55"/>
    <mergeCell ref="AA55:AB55"/>
    <mergeCell ref="AC55:AR55"/>
    <mergeCell ref="V56:AB56"/>
    <mergeCell ref="AC56:AU56"/>
    <mergeCell ref="BW56:CJ57"/>
    <mergeCell ref="CK56:CX57"/>
    <mergeCell ref="CY56:DL57"/>
    <mergeCell ref="V57:Z59"/>
    <mergeCell ref="CK58:CV59"/>
    <mergeCell ref="CW58:CX59"/>
    <mergeCell ref="CY58:DJ59"/>
    <mergeCell ref="DK58:DL59"/>
    <mergeCell ref="I55:T55"/>
    <mergeCell ref="CW48:CX49"/>
    <mergeCell ref="CY48:DJ49"/>
    <mergeCell ref="DK48:DL49"/>
    <mergeCell ref="AF50:AG50"/>
    <mergeCell ref="AH50:AR50"/>
    <mergeCell ref="BW50:DL51"/>
    <mergeCell ref="BW46:CJ47"/>
    <mergeCell ref="CK46:CX47"/>
    <mergeCell ref="CY46:DL47"/>
    <mergeCell ref="AB48:AD48"/>
    <mergeCell ref="AE48:AL48"/>
    <mergeCell ref="BW48:CH49"/>
    <mergeCell ref="CI48:CJ49"/>
    <mergeCell ref="CK48:CV49"/>
    <mergeCell ref="X46:AA48"/>
    <mergeCell ref="AB46:AD46"/>
    <mergeCell ref="AE46:AU46"/>
    <mergeCell ref="I46:T46"/>
    <mergeCell ref="F42:AU42"/>
    <mergeCell ref="BW43:DL45"/>
    <mergeCell ref="G44:Y44"/>
    <mergeCell ref="AB45:AD45"/>
    <mergeCell ref="AE45:AS45"/>
    <mergeCell ref="CW39:CX40"/>
    <mergeCell ref="CY39:DJ40"/>
    <mergeCell ref="DK39:DL40"/>
    <mergeCell ref="BI40:BO40"/>
    <mergeCell ref="BP40:BS40"/>
    <mergeCell ref="AY41:BH42"/>
    <mergeCell ref="BI41:BO42"/>
    <mergeCell ref="BP41:BS42"/>
    <mergeCell ref="BW41:DL42"/>
    <mergeCell ref="AY39:BH40"/>
    <mergeCell ref="BI39:BO39"/>
    <mergeCell ref="BP39:BS39"/>
    <mergeCell ref="BW39:CH40"/>
    <mergeCell ref="CI39:CJ40"/>
    <mergeCell ref="CK39:CV40"/>
    <mergeCell ref="E39:Q40"/>
    <mergeCell ref="S39:T40"/>
    <mergeCell ref="U39:AF40"/>
    <mergeCell ref="AG39:AH40"/>
    <mergeCell ref="AI39:AT40"/>
    <mergeCell ref="AU39:AV40"/>
    <mergeCell ref="E37:T38"/>
    <mergeCell ref="U37:AH38"/>
    <mergeCell ref="AI37:AV38"/>
    <mergeCell ref="BW37:CJ38"/>
    <mergeCell ref="CK37:CX38"/>
    <mergeCell ref="CY37:DL38"/>
    <mergeCell ref="BI38:BO38"/>
    <mergeCell ref="CS33:DA36"/>
    <mergeCell ref="DC33:DL35"/>
    <mergeCell ref="Q36:AB36"/>
    <mergeCell ref="AL36:AV36"/>
    <mergeCell ref="CH36:CR36"/>
    <mergeCell ref="DB36:DL36"/>
    <mergeCell ref="BW32:CG32"/>
    <mergeCell ref="CH32:CR32"/>
    <mergeCell ref="CS32:DA32"/>
    <mergeCell ref="DB32:DL32"/>
    <mergeCell ref="E33:P36"/>
    <mergeCell ref="S33:AB35"/>
    <mergeCell ref="AC33:AK36"/>
    <mergeCell ref="AM33:AV35"/>
    <mergeCell ref="BW33:CG36"/>
    <mergeCell ref="CI33:CR35"/>
    <mergeCell ref="CX29:DK29"/>
    <mergeCell ref="E30:AB30"/>
    <mergeCell ref="AC30:AV30"/>
    <mergeCell ref="BW30:CR30"/>
    <mergeCell ref="CS30:DL30"/>
    <mergeCell ref="AY32:BO37"/>
    <mergeCell ref="CH28:CJ29"/>
    <mergeCell ref="U29:AF29"/>
    <mergeCell ref="AH29:AU29"/>
    <mergeCell ref="CK29:CV29"/>
    <mergeCell ref="BZ28:BZ29"/>
    <mergeCell ref="CA28:CA29"/>
    <mergeCell ref="CB28:CB29"/>
    <mergeCell ref="CC28:CC29"/>
    <mergeCell ref="CD28:CD29"/>
    <mergeCell ref="CE28:CG29"/>
    <mergeCell ref="BW28:BX29"/>
    <mergeCell ref="BY28:BY29"/>
    <mergeCell ref="K28:K29"/>
    <mergeCell ref="L28:L29"/>
    <mergeCell ref="M28:P29"/>
    <mergeCell ref="Q28:T29"/>
    <mergeCell ref="CK27:CT28"/>
    <mergeCell ref="CE25:CG27"/>
    <mergeCell ref="BY26:BZ27"/>
    <mergeCell ref="CA26:CB27"/>
    <mergeCell ref="CV27:DE28"/>
    <mergeCell ref="DF27:DF28"/>
    <mergeCell ref="DG27:DK28"/>
    <mergeCell ref="DL27:DL28"/>
    <mergeCell ref="E28:F29"/>
    <mergeCell ref="G28:G29"/>
    <mergeCell ref="H28:H29"/>
    <mergeCell ref="I28:I29"/>
    <mergeCell ref="J28:J29"/>
    <mergeCell ref="CC26:CD27"/>
    <mergeCell ref="U27:AD28"/>
    <mergeCell ref="AF27:AO28"/>
    <mergeCell ref="AP27:AP28"/>
    <mergeCell ref="AQ27:AU28"/>
    <mergeCell ref="AV27:AV28"/>
    <mergeCell ref="CH25:CJ27"/>
    <mergeCell ref="CK25:CT26"/>
    <mergeCell ref="CV25:DL26"/>
    <mergeCell ref="G26:H27"/>
    <mergeCell ref="I26:J27"/>
    <mergeCell ref="K26:L27"/>
    <mergeCell ref="AF25:AV26"/>
    <mergeCell ref="BW25:BX27"/>
    <mergeCell ref="BY25:CD25"/>
    <mergeCell ref="DK23:DK24"/>
    <mergeCell ref="DL23:DL24"/>
    <mergeCell ref="E24:X24"/>
    <mergeCell ref="BW24:CN24"/>
    <mergeCell ref="E25:F27"/>
    <mergeCell ref="G25:L25"/>
    <mergeCell ref="M25:P27"/>
    <mergeCell ref="Q25:T27"/>
    <mergeCell ref="U25:AD26"/>
    <mergeCell ref="CT23:CT24"/>
    <mergeCell ref="CU23:DF24"/>
    <mergeCell ref="DG23:DG24"/>
    <mergeCell ref="DH23:DH24"/>
    <mergeCell ref="DI23:DI24"/>
    <mergeCell ref="DJ23:DJ24"/>
    <mergeCell ref="BW23:CN23"/>
    <mergeCell ref="CO23:CO24"/>
    <mergeCell ref="CP23:CP24"/>
    <mergeCell ref="CQ23:CQ24"/>
    <mergeCell ref="CR23:CR24"/>
    <mergeCell ref="CS23:CS24"/>
    <mergeCell ref="AU23:AU24"/>
    <mergeCell ref="AV23:AV24"/>
    <mergeCell ref="AD23:AD24"/>
    <mergeCell ref="AE23:AP24"/>
    <mergeCell ref="AQ23:AQ24"/>
    <mergeCell ref="AR23:AR24"/>
    <mergeCell ref="AS23:AS24"/>
    <mergeCell ref="AT23:AT24"/>
    <mergeCell ref="E23:X23"/>
    <mergeCell ref="Y23:Y24"/>
    <mergeCell ref="Z23:Z24"/>
    <mergeCell ref="AA23:AA24"/>
    <mergeCell ref="AB23:AB24"/>
    <mergeCell ref="AC23:AC24"/>
    <mergeCell ref="BW21:CN21"/>
    <mergeCell ref="CO21:CT21"/>
    <mergeCell ref="CU21:DF22"/>
    <mergeCell ref="DG21:DL22"/>
    <mergeCell ref="E22:X22"/>
    <mergeCell ref="Z22:AC22"/>
    <mergeCell ref="BW22:CN22"/>
    <mergeCell ref="CP22:CS22"/>
    <mergeCell ref="E21:X21"/>
    <mergeCell ref="Y21:AD21"/>
    <mergeCell ref="AE21:AP22"/>
    <mergeCell ref="AQ21:AV22"/>
    <mergeCell ref="CE17:CM17"/>
    <mergeCell ref="CN17:CV17"/>
    <mergeCell ref="CX17:DC20"/>
    <mergeCell ref="CE18:CK19"/>
    <mergeCell ref="CL18:CM19"/>
    <mergeCell ref="CN18:CT19"/>
    <mergeCell ref="CU18:CV19"/>
    <mergeCell ref="H17:H18"/>
    <mergeCell ref="I17:P18"/>
    <mergeCell ref="Q17:X17"/>
    <mergeCell ref="Y17:AE17"/>
    <mergeCell ref="AH17:AM20"/>
    <mergeCell ref="BX17:CD19"/>
    <mergeCell ref="CL12:DC15"/>
    <mergeCell ref="DD12:DL12"/>
    <mergeCell ref="AY7:BK7"/>
    <mergeCell ref="K14:U15"/>
    <mergeCell ref="BW15:CK16"/>
    <mergeCell ref="AH16:AM16"/>
    <mergeCell ref="CL16:CW16"/>
    <mergeCell ref="CX16:DC16"/>
    <mergeCell ref="AY5:BK5"/>
    <mergeCell ref="K12:U13"/>
    <mergeCell ref="V12:AM15"/>
    <mergeCell ref="AN12:AV12"/>
    <mergeCell ref="AY6:BK6"/>
    <mergeCell ref="BW12:CK13"/>
    <mergeCell ref="AJ9:AP9"/>
    <mergeCell ref="S10:W10"/>
    <mergeCell ref="X10:AD10"/>
    <mergeCell ref="AE10:AI10"/>
    <mergeCell ref="AJ10:AN10"/>
    <mergeCell ref="AO10:AV10"/>
    <mergeCell ref="H9:L9"/>
    <mergeCell ref="S9:W9"/>
    <mergeCell ref="X9:AA9"/>
    <mergeCell ref="AB9:AD9"/>
    <mergeCell ref="AE9:AI9"/>
    <mergeCell ref="S7:AP7"/>
    <mergeCell ref="E8:F8"/>
    <mergeCell ref="H8:O8"/>
    <mergeCell ref="S8:W8"/>
    <mergeCell ref="X8:AD8"/>
    <mergeCell ref="AE8:AI8"/>
    <mergeCell ref="AJ8:AP8"/>
    <mergeCell ref="E9:F9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NO19</vt:lpstr>
      <vt:lpstr>'NO19'!Print_Area</vt:lpstr>
      <vt:lpstr>請求書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2016-09-15T02:47:26Z</cp:lastPrinted>
  <dcterms:created xsi:type="dcterms:W3CDTF">2010-09-12T22:33:56Z</dcterms:created>
  <dcterms:modified xsi:type="dcterms:W3CDTF">2019-05-30T03:10:41Z</dcterms:modified>
</cp:coreProperties>
</file>