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20" windowWidth="14955" windowHeight="8085" activeTab="1"/>
  </bookViews>
  <sheets>
    <sheet name="基本ｼｰﾄ" sheetId="2" r:id="rId1"/>
    <sheet name="連絡票" sheetId="3" r:id="rId2"/>
    <sheet name="異動連絡票" sheetId="1" r:id="rId3"/>
  </sheets>
  <externalReferences>
    <externalReference r:id="rId4"/>
  </externalReferences>
  <definedNames>
    <definedName name="_xlnm.Print_Area" localSheetId="2">異動連絡票!$D$35:$AO$59</definedName>
    <definedName name="_xlnm.Print_Area" localSheetId="1">連絡票!$F$9:$AM$69</definedName>
    <definedName name="人事異動連修票">異動連絡票!$D$35:$AO$62</definedName>
    <definedName name="退職者連絡票">異動連絡票!$D$82:$AO$120</definedName>
    <definedName name="連絡票">連絡票!$F$10:$AM$66</definedName>
  </definedNames>
  <calcPr calcId="145621"/>
</workbook>
</file>

<file path=xl/calcChain.xml><?xml version="1.0" encoding="utf-8"?>
<calcChain xmlns="http://schemas.openxmlformats.org/spreadsheetml/2006/main">
  <c r="AL112" i="1" l="1"/>
  <c r="AH112" i="1"/>
  <c r="AD112" i="1"/>
  <c r="S113" i="1"/>
  <c r="T112" i="1"/>
  <c r="L112" i="1"/>
  <c r="D112" i="1"/>
  <c r="AI107" i="1"/>
  <c r="AI105" i="1"/>
  <c r="AI103" i="1"/>
  <c r="AI101" i="1"/>
  <c r="AI99" i="1"/>
  <c r="AI97" i="1"/>
  <c r="AI95" i="1"/>
  <c r="AI93" i="1"/>
  <c r="AI91" i="1"/>
  <c r="AI89" i="1"/>
  <c r="AE107" i="1"/>
  <c r="AB107" i="1"/>
  <c r="AE105" i="1"/>
  <c r="AB105" i="1"/>
  <c r="AE103" i="1"/>
  <c r="AB103" i="1"/>
  <c r="AE101" i="1"/>
  <c r="AB101" i="1"/>
  <c r="AE99" i="1"/>
  <c r="AB99" i="1"/>
  <c r="AE97" i="1"/>
  <c r="AB97" i="1"/>
  <c r="AE95" i="1"/>
  <c r="AB95" i="1"/>
  <c r="AE93" i="1"/>
  <c r="AB93" i="1"/>
  <c r="AE91" i="1"/>
  <c r="AB91" i="1"/>
  <c r="AE89" i="1"/>
  <c r="AB89" i="1"/>
  <c r="R80" i="1"/>
  <c r="R79" i="1"/>
  <c r="R78" i="1"/>
  <c r="R77" i="1"/>
  <c r="R76" i="1"/>
  <c r="R75" i="1"/>
  <c r="R74" i="1"/>
  <c r="R73" i="1"/>
  <c r="R72" i="1"/>
  <c r="R71" i="1"/>
  <c r="N80" i="1"/>
  <c r="N79" i="1"/>
  <c r="N78" i="1"/>
  <c r="N77" i="1"/>
  <c r="N76" i="1"/>
  <c r="N75" i="1"/>
  <c r="N74" i="1"/>
  <c r="N73" i="1"/>
  <c r="N72" i="1"/>
  <c r="N71" i="1"/>
  <c r="J80" i="1"/>
  <c r="J79" i="1"/>
  <c r="J78" i="1"/>
  <c r="J77" i="1"/>
  <c r="J76" i="1"/>
  <c r="J75" i="1"/>
  <c r="J74" i="1"/>
  <c r="J73" i="1"/>
  <c r="J72" i="1"/>
  <c r="J71" i="1"/>
  <c r="E80" i="1"/>
  <c r="E79" i="1"/>
  <c r="E78" i="1"/>
  <c r="E77" i="1"/>
  <c r="E76" i="1"/>
  <c r="E75" i="1"/>
  <c r="E74" i="1"/>
  <c r="E73" i="1"/>
  <c r="E72" i="1"/>
  <c r="E71" i="1"/>
  <c r="AG27" i="1"/>
  <c r="AG26" i="1"/>
  <c r="AB27" i="1"/>
  <c r="AB26" i="1"/>
  <c r="N33" i="1"/>
  <c r="N32" i="1"/>
  <c r="N31" i="1"/>
  <c r="N30" i="1"/>
  <c r="N29" i="1"/>
  <c r="N28" i="1"/>
  <c r="N26" i="1"/>
  <c r="J33" i="1"/>
  <c r="J32" i="1"/>
  <c r="J31" i="1"/>
  <c r="J30" i="1"/>
  <c r="J29" i="1"/>
  <c r="J28" i="1"/>
  <c r="J27" i="1"/>
  <c r="J26" i="1"/>
  <c r="J25" i="1"/>
  <c r="J24" i="1"/>
  <c r="E33" i="1"/>
  <c r="E32" i="1"/>
  <c r="E31" i="1"/>
  <c r="E30" i="1"/>
  <c r="E29" i="1"/>
  <c r="E28" i="1"/>
  <c r="E27" i="1"/>
  <c r="E26" i="1"/>
  <c r="E25" i="1"/>
  <c r="E24" i="1"/>
  <c r="I13" i="1"/>
  <c r="V34" i="3"/>
  <c r="S4" i="3"/>
  <c r="S3" i="3"/>
  <c r="N3" i="3"/>
  <c r="J3" i="3"/>
  <c r="E4" i="3"/>
  <c r="E3" i="3"/>
  <c r="I14" i="2"/>
  <c r="Y20" i="1"/>
  <c r="Y19" i="1"/>
  <c r="Y18" i="1"/>
  <c r="I12" i="1"/>
  <c r="I11" i="1"/>
  <c r="I10" i="1"/>
  <c r="I9" i="1"/>
  <c r="I8" i="1"/>
  <c r="I7" i="1"/>
  <c r="I6" i="1"/>
  <c r="K5" i="1"/>
  <c r="B5" i="1"/>
  <c r="B4" i="1"/>
  <c r="Z21" i="2"/>
  <c r="Z20" i="2"/>
  <c r="Z19" i="2"/>
  <c r="I13" i="2"/>
  <c r="I12" i="2"/>
  <c r="I11" i="2"/>
  <c r="I10" i="2"/>
  <c r="I9" i="2"/>
  <c r="I8" i="2"/>
  <c r="I7" i="2"/>
  <c r="K6" i="2"/>
  <c r="B6" i="2"/>
  <c r="B5" i="2"/>
  <c r="AD44" i="1" l="1"/>
  <c r="T108" i="1" l="1"/>
  <c r="T106" i="1"/>
  <c r="T104" i="1"/>
  <c r="T102" i="1"/>
  <c r="T100" i="1"/>
  <c r="T98" i="1"/>
  <c r="T96" i="1"/>
  <c r="T94" i="1"/>
  <c r="T92" i="1"/>
  <c r="T107" i="1"/>
  <c r="T105" i="1"/>
  <c r="T103" i="1"/>
  <c r="T101" i="1"/>
  <c r="T99" i="1"/>
  <c r="T97" i="1"/>
  <c r="T95" i="1"/>
  <c r="T93" i="1"/>
  <c r="T91" i="1"/>
  <c r="D101" i="1"/>
  <c r="AH17" i="3"/>
  <c r="P49" i="3" l="1"/>
  <c r="P40" i="3"/>
  <c r="O36" i="3"/>
  <c r="O45" i="3"/>
  <c r="N38" i="3"/>
  <c r="N47" i="3"/>
  <c r="AM114" i="1"/>
  <c r="S69" i="3"/>
  <c r="AL60" i="3"/>
  <c r="AD24" i="3" l="1"/>
  <c r="AD22" i="3"/>
  <c r="S42" i="1"/>
  <c r="T90" i="1"/>
  <c r="T89" i="1"/>
  <c r="D107" i="1"/>
  <c r="D105" i="1"/>
  <c r="D103" i="1"/>
  <c r="D99" i="1"/>
  <c r="D97" i="1"/>
  <c r="D95" i="1"/>
  <c r="D93" i="1"/>
  <c r="D91" i="1"/>
  <c r="D89" i="1"/>
  <c r="L107" i="1"/>
  <c r="L105" i="1"/>
  <c r="L103" i="1"/>
  <c r="L101" i="1"/>
  <c r="L99" i="1"/>
  <c r="L97" i="1"/>
  <c r="L95" i="1"/>
  <c r="L93" i="1"/>
  <c r="L91" i="1"/>
  <c r="L89" i="1"/>
  <c r="D55" i="1"/>
  <c r="D54" i="1"/>
  <c r="L55" i="1"/>
  <c r="L54" i="1"/>
  <c r="S50" i="1"/>
  <c r="S49" i="1"/>
  <c r="S48" i="1"/>
  <c r="S47" i="1"/>
  <c r="S46" i="1"/>
  <c r="S45" i="1"/>
  <c r="S44" i="1"/>
  <c r="S43" i="1"/>
  <c r="S41" i="1"/>
  <c r="D50" i="1"/>
  <c r="D49" i="1"/>
  <c r="D48" i="1"/>
  <c r="D47" i="1"/>
  <c r="D46" i="1"/>
  <c r="D45" i="1"/>
  <c r="D44" i="1"/>
  <c r="D43" i="1"/>
  <c r="D42" i="1"/>
  <c r="D41" i="1"/>
  <c r="L50" i="1"/>
  <c r="L49" i="1"/>
  <c r="L48" i="1"/>
  <c r="L47" i="1"/>
  <c r="L46" i="1"/>
  <c r="L45" i="1"/>
  <c r="L44" i="1"/>
  <c r="L43" i="1"/>
  <c r="L42" i="1"/>
  <c r="L41" i="1"/>
  <c r="G38" i="1"/>
  <c r="H37" i="1"/>
  <c r="G36" i="1"/>
  <c r="M54" i="3"/>
  <c r="AP27" i="1"/>
  <c r="AD55" i="1" s="1"/>
  <c r="AK26" i="1"/>
  <c r="S54" i="1" s="1"/>
  <c r="D35" i="1"/>
  <c r="AD48" i="1"/>
  <c r="AD49" i="1"/>
  <c r="AD50" i="1"/>
  <c r="AP26" i="1"/>
  <c r="AD54" i="1" s="1"/>
  <c r="AD41" i="1"/>
  <c r="AD42" i="1"/>
  <c r="AD43" i="1"/>
  <c r="AD45" i="1"/>
  <c r="AD46" i="1"/>
  <c r="AD47" i="1"/>
  <c r="AM56" i="1"/>
  <c r="D82" i="1"/>
  <c r="AK27" i="1"/>
  <c r="S55" i="1" s="1"/>
  <c r="H85" i="1" l="1"/>
  <c r="M24" i="3"/>
  <c r="G83" i="1"/>
  <c r="M22" i="3"/>
  <c r="G84" i="1"/>
</calcChain>
</file>

<file path=xl/sharedStrings.xml><?xml version="1.0" encoding="utf-8"?>
<sst xmlns="http://schemas.openxmlformats.org/spreadsheetml/2006/main" count="258" uniqueCount="121">
  <si>
    <t>☆　つーるﾎﾞｯｸｽ　共助会　☆</t>
    <rPh sb="11" eb="13">
      <t>キョウジョ</t>
    </rPh>
    <rPh sb="13" eb="14">
      <t>カイ</t>
    </rPh>
    <phoneticPr fontId="3"/>
  </si>
  <si>
    <t>学校名</t>
    <rPh sb="0" eb="3">
      <t>ガッコウメイ</t>
    </rPh>
    <phoneticPr fontId="3"/>
  </si>
  <si>
    <t>所属ｺｰﾄﾞ</t>
    <rPh sb="0" eb="2">
      <t>ショゾク</t>
    </rPh>
    <phoneticPr fontId="1"/>
  </si>
  <si>
    <t>所属ｺｰﾄﾞ</t>
    <rPh sb="0" eb="2">
      <t>ショゾク</t>
    </rPh>
    <phoneticPr fontId="3"/>
  </si>
  <si>
    <t>所在地</t>
    <rPh sb="0" eb="3">
      <t>ショザイチ</t>
    </rPh>
    <phoneticPr fontId="3"/>
  </si>
  <si>
    <t>〒番号</t>
    <rPh sb="1" eb="3">
      <t>バンゴウ</t>
    </rPh>
    <phoneticPr fontId="3"/>
  </si>
  <si>
    <t>ＴＥＬ</t>
    <phoneticPr fontId="3"/>
  </si>
  <si>
    <t>ＦＡＸ</t>
    <phoneticPr fontId="3"/>
  </si>
  <si>
    <t>校長名</t>
    <rPh sb="0" eb="3">
      <t>コウチョウメイ</t>
    </rPh>
    <phoneticPr fontId="3"/>
  </si>
  <si>
    <t>共助会担当</t>
    <rPh sb="0" eb="2">
      <t>キョウジョ</t>
    </rPh>
    <rPh sb="2" eb="3">
      <t>カイ</t>
    </rPh>
    <rPh sb="3" eb="5">
      <t>タントウ</t>
    </rPh>
    <phoneticPr fontId="3"/>
  </si>
  <si>
    <t>社団法人　鹿児島県教職員共助会理事長</t>
    <rPh sb="0" eb="4">
      <t>シャダンホウジン</t>
    </rPh>
    <rPh sb="5" eb="9">
      <t>カゴシマケン</t>
    </rPh>
    <rPh sb="9" eb="12">
      <t>キョウショクイン</t>
    </rPh>
    <rPh sb="12" eb="14">
      <t>キョウジョ</t>
    </rPh>
    <rPh sb="14" eb="15">
      <t>カイ</t>
    </rPh>
    <rPh sb="15" eb="18">
      <t>リジチョウ</t>
    </rPh>
    <phoneticPr fontId="3"/>
  </si>
  <si>
    <t>〒</t>
    <phoneticPr fontId="3"/>
  </si>
  <si>
    <t>８９２－０８１６</t>
    <phoneticPr fontId="3"/>
  </si>
  <si>
    <t>鹿児島市山下町４－１８　　教育会館１Ｆ</t>
    <rPh sb="0" eb="4">
      <t>カゴシマシ</t>
    </rPh>
    <rPh sb="4" eb="7">
      <t>ヤマシタチョウ</t>
    </rPh>
    <rPh sb="13" eb="15">
      <t>キョウイク</t>
    </rPh>
    <rPh sb="15" eb="17">
      <t>カイカン</t>
    </rPh>
    <phoneticPr fontId="3"/>
  </si>
  <si>
    <t>ＴＥＬ</t>
    <phoneticPr fontId="3"/>
  </si>
  <si>
    <t>099-226-5953</t>
    <phoneticPr fontId="3"/>
  </si>
  <si>
    <t>ＦＡＸ</t>
    <phoneticPr fontId="3"/>
  </si>
  <si>
    <t>099-226-5955</t>
    <phoneticPr fontId="3"/>
  </si>
  <si>
    <t>職員番号</t>
    <rPh sb="0" eb="2">
      <t>ショクイン</t>
    </rPh>
    <rPh sb="2" eb="4">
      <t>バンゴウ</t>
    </rPh>
    <phoneticPr fontId="1"/>
  </si>
  <si>
    <t>氏名</t>
    <rPh sb="0" eb="2">
      <t>シメイ</t>
    </rPh>
    <phoneticPr fontId="1"/>
  </si>
  <si>
    <t>異動後の学校名</t>
    <rPh sb="0" eb="2">
      <t>イドウ</t>
    </rPh>
    <rPh sb="2" eb="3">
      <t>ゴ</t>
    </rPh>
    <rPh sb="4" eb="6">
      <t>ガッコウ</t>
    </rPh>
    <rPh sb="6" eb="7">
      <t>メイ</t>
    </rPh>
    <phoneticPr fontId="1"/>
  </si>
  <si>
    <t>異動後の学校</t>
    <rPh sb="0" eb="3">
      <t>イドウゴ</t>
    </rPh>
    <rPh sb="4" eb="6">
      <t>ガッコウ</t>
    </rPh>
    <phoneticPr fontId="1"/>
  </si>
  <si>
    <t>備考</t>
    <rPh sb="0" eb="2">
      <t>ビコウ</t>
    </rPh>
    <phoneticPr fontId="1"/>
  </si>
  <si>
    <t>（</t>
    <phoneticPr fontId="1"/>
  </si>
  <si>
    <t>）</t>
    <phoneticPr fontId="1"/>
  </si>
  <si>
    <t>県費外職員につきましても，この用紙でご報告下さい。</t>
    <rPh sb="0" eb="2">
      <t>ケンピ</t>
    </rPh>
    <rPh sb="2" eb="3">
      <t>ガイ</t>
    </rPh>
    <rPh sb="3" eb="5">
      <t>ショクイン</t>
    </rPh>
    <rPh sb="15" eb="17">
      <t>ヨウシ</t>
    </rPh>
    <rPh sb="19" eb="21">
      <t>ホウコク</t>
    </rPh>
    <rPh sb="21" eb="22">
      <t>クダ</t>
    </rPh>
    <phoneticPr fontId="1"/>
  </si>
  <si>
    <t>ご協力ありがとうございます</t>
    <rPh sb="1" eb="3">
      <t>キョウリョク</t>
    </rPh>
    <phoneticPr fontId="1"/>
  </si>
  <si>
    <t>鹿児島県学校生活協同組合</t>
    <rPh sb="0" eb="4">
      <t>カゴシマケン</t>
    </rPh>
    <rPh sb="4" eb="6">
      <t>ガッコウ</t>
    </rPh>
    <rPh sb="6" eb="8">
      <t>セイカツ</t>
    </rPh>
    <rPh sb="8" eb="10">
      <t>キョウドウ</t>
    </rPh>
    <rPh sb="10" eb="12">
      <t>クミアイ</t>
    </rPh>
    <phoneticPr fontId="1"/>
  </si>
  <si>
    <t>教職員福利厚生事務センター</t>
    <rPh sb="0" eb="3">
      <t>キョウショクイン</t>
    </rPh>
    <rPh sb="3" eb="5">
      <t>フクリ</t>
    </rPh>
    <rPh sb="5" eb="7">
      <t>コウセイ</t>
    </rPh>
    <rPh sb="7" eb="9">
      <t>ジム</t>
    </rPh>
    <phoneticPr fontId="1"/>
  </si>
  <si>
    <t>TEL</t>
    <phoneticPr fontId="1"/>
  </si>
  <si>
    <t>FAX</t>
    <phoneticPr fontId="1"/>
  </si>
  <si>
    <t>099-225-2663(事務ｾﾝﾀｰ直通)</t>
    <rPh sb="13" eb="15">
      <t>ジム</t>
    </rPh>
    <rPh sb="19" eb="21">
      <t>チョクツウ</t>
    </rPh>
    <phoneticPr fontId="1"/>
  </si>
  <si>
    <t>備　　考</t>
    <rPh sb="0" eb="1">
      <t>ビ</t>
    </rPh>
    <rPh sb="3" eb="4">
      <t>コウ</t>
    </rPh>
    <phoneticPr fontId="1"/>
  </si>
  <si>
    <t>退職者連絡票</t>
    <rPh sb="0" eb="3">
      <t>タイショクシャ</t>
    </rPh>
    <rPh sb="3" eb="5">
      <t>レンラク</t>
    </rPh>
    <rPh sb="5" eb="6">
      <t>ヒョウ</t>
    </rPh>
    <phoneticPr fontId="1"/>
  </si>
  <si>
    <t>〒</t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</si>
  <si>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</si>
  <si>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</si>
  <si>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－</t>
    <phoneticPr fontId="1"/>
  </si>
  <si>
    <t>報告日</t>
    <rPh sb="0" eb="2">
      <t>ホウコク</t>
    </rPh>
    <rPh sb="2" eb="3">
      <t>ビ</t>
    </rPh>
    <phoneticPr fontId="1"/>
  </si>
  <si>
    <t>☆　つーるﾎﾞｯｸｽ　福利厚生事務センター　☆</t>
    <rPh sb="11" eb="13">
      <t>フクリ</t>
    </rPh>
    <rPh sb="13" eb="15">
      <t>コウセイ</t>
    </rPh>
    <rPh sb="15" eb="17">
      <t>ジム</t>
    </rPh>
    <phoneticPr fontId="3"/>
  </si>
  <si>
    <t>学校コード</t>
    <rPh sb="0" eb="2">
      <t>ガッコウ</t>
    </rPh>
    <phoneticPr fontId="1"/>
  </si>
  <si>
    <t>給料の支給がない期間</t>
    <rPh sb="0" eb="2">
      <t>キュウリョウ</t>
    </rPh>
    <rPh sb="3" eb="5">
      <t>シキュウ</t>
    </rPh>
    <rPh sb="8" eb="10">
      <t>キカン</t>
    </rPh>
    <phoneticPr fontId="1"/>
  </si>
  <si>
    <t>退職日</t>
    <rPh sb="0" eb="3">
      <t>タイショクビ</t>
    </rPh>
    <phoneticPr fontId="1"/>
  </si>
  <si>
    <t>～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</si>
  <si>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</si>
  <si>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</si>
  <si>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</si>
  <si>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所属名</t>
    <rPh sb="0" eb="3">
      <t>ショゾクメイ</t>
    </rPh>
    <phoneticPr fontId="1"/>
  </si>
  <si>
    <t>退職後の住所</t>
    <rPh sb="0" eb="3">
      <t>タイショクゴ</t>
    </rPh>
    <rPh sb="4" eb="6">
      <t>ジュウショ</t>
    </rPh>
    <phoneticPr fontId="1"/>
  </si>
  <si>
    <t>ｺｰﾄﾞ1</t>
    <phoneticPr fontId="1"/>
  </si>
  <si>
    <t>ｺｰﾄﾞ2</t>
  </si>
  <si>
    <t>ｺｰﾄﾞ3</t>
  </si>
  <si>
    <t>ｺｰﾄﾞ4</t>
  </si>
  <si>
    <t>ｺｰﾄﾞ5</t>
  </si>
  <si>
    <t>ｺｰﾄﾞ6</t>
  </si>
  <si>
    <t>ｺｰﾄﾞ7</t>
  </si>
  <si>
    <t>ｺｰﾄﾞ1</t>
    <phoneticPr fontId="1"/>
  </si>
  <si>
    <t>ｺｰﾄﾞ8</t>
  </si>
  <si>
    <t>ｺｰﾄﾞ9</t>
  </si>
  <si>
    <t>ｺｰﾄﾞ10</t>
  </si>
  <si>
    <t>人事異動修正票</t>
    <rPh sb="0" eb="2">
      <t>ジンジ</t>
    </rPh>
    <rPh sb="2" eb="4">
      <t>イドウ</t>
    </rPh>
    <rPh sb="4" eb="6">
      <t>シュウセイ</t>
    </rPh>
    <rPh sb="6" eb="7">
      <t>ヒョウ</t>
    </rPh>
    <phoneticPr fontId="1"/>
  </si>
  <si>
    <t>所属名</t>
    <rPh sb="0" eb="2">
      <t>ショゾク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</si>
  <si>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</si>
  <si>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勤務先の電話番号</t>
    <rPh sb="0" eb="3">
      <t>キンムサキ</t>
    </rPh>
    <rPh sb="4" eb="6">
      <t>デンワ</t>
    </rPh>
    <rPh sb="6" eb="8">
      <t>バンゴウ</t>
    </rPh>
    <phoneticPr fontId="1"/>
  </si>
  <si>
    <t>学校</t>
    <rPh sb="0" eb="2">
      <t>ガッコウ</t>
    </rPh>
    <phoneticPr fontId="1"/>
  </si>
  <si>
    <t>県外交流から帰られた方</t>
    <phoneticPr fontId="1"/>
  </si>
  <si>
    <t>鹿児島県学校生活協同組合</t>
    <rPh sb="0" eb="3">
      <t>カゴシマケン</t>
    </rPh>
    <rPh sb="3" eb="5">
      <t>ガッコウ</t>
    </rPh>
    <rPh sb="5" eb="7">
      <t>セイカツ</t>
    </rPh>
    <rPh sb="7" eb="9">
      <t>キョウドウ</t>
    </rPh>
    <rPh sb="9" eb="11">
      <t>クミアイ</t>
    </rPh>
    <phoneticPr fontId="1"/>
  </si>
  <si>
    <t>099-225-2666</t>
    <phoneticPr fontId="1"/>
  </si>
  <si>
    <t>記入者氏名</t>
    <rPh sb="0" eb="2">
      <t>キニュウ</t>
    </rPh>
    <rPh sb="2" eb="3">
      <t>シャ</t>
    </rPh>
    <rPh sb="3" eb="5">
      <t>シメイ</t>
    </rPh>
    <phoneticPr fontId="1"/>
  </si>
  <si>
    <t>記入者</t>
    <rPh sb="0" eb="2">
      <t>キニュウ</t>
    </rPh>
    <rPh sb="2" eb="3">
      <t>シャ</t>
    </rPh>
    <phoneticPr fontId="1"/>
  </si>
  <si>
    <t>県外交流で鹿児島に来られた方で帰られる方</t>
    <rPh sb="0" eb="2">
      <t>ケンガイ</t>
    </rPh>
    <rPh sb="2" eb="4">
      <t>コウリュウ</t>
    </rPh>
    <rPh sb="5" eb="8">
      <t>カゴシマ</t>
    </rPh>
    <rPh sb="9" eb="10">
      <t>コ</t>
    </rPh>
    <rPh sb="13" eb="14">
      <t>カタ</t>
    </rPh>
    <rPh sb="15" eb="16">
      <t>カエ</t>
    </rPh>
    <rPh sb="19" eb="20">
      <t>カタ</t>
    </rPh>
    <phoneticPr fontId="1"/>
  </si>
  <si>
    <t>教職員福利厚生事務センター　連絡票</t>
    <rPh sb="0" eb="3">
      <t>キョウショクイン</t>
    </rPh>
    <rPh sb="3" eb="5">
      <t>フクリ</t>
    </rPh>
    <rPh sb="5" eb="7">
      <t>コウセイ</t>
    </rPh>
    <rPh sb="7" eb="9">
      <t>ジム</t>
    </rPh>
    <rPh sb="14" eb="17">
      <t>レンラクヒョウ</t>
    </rPh>
    <phoneticPr fontId="1"/>
  </si>
  <si>
    <t>連絡日</t>
    <rPh sb="0" eb="2">
      <t>レンラク</t>
    </rPh>
    <rPh sb="2" eb="3">
      <t>ヒ</t>
    </rPh>
    <phoneticPr fontId="1"/>
  </si>
  <si>
    <t>西郷　隼人</t>
    <rPh sb="0" eb="2">
      <t>サイゴウ</t>
    </rPh>
    <rPh sb="3" eb="5">
      <t>ハヤト</t>
    </rPh>
    <phoneticPr fontId="1"/>
  </si>
  <si>
    <t>復職予定日</t>
    <rPh sb="0" eb="2">
      <t>フクショク</t>
    </rPh>
    <rPh sb="2" eb="5">
      <t>ヨテイビ</t>
    </rPh>
    <phoneticPr fontId="1"/>
  </si>
  <si>
    <t>〒</t>
    <phoneticPr fontId="1"/>
  </si>
  <si>
    <t>ＴＥＬ</t>
    <phoneticPr fontId="1"/>
  </si>
  <si>
    <t>請求書
送付先
住　所</t>
    <rPh sb="0" eb="3">
      <t>セイキュウショ</t>
    </rPh>
    <rPh sb="4" eb="7">
      <t>ソウフサキ</t>
    </rPh>
    <rPh sb="8" eb="9">
      <t>ジュウ</t>
    </rPh>
    <rPh sb="10" eb="11">
      <t>ショ</t>
    </rPh>
    <phoneticPr fontId="1"/>
  </si>
  <si>
    <t>異動先の学校名</t>
    <rPh sb="0" eb="2">
      <t>イドウ</t>
    </rPh>
    <rPh sb="2" eb="3">
      <t>サキ</t>
    </rPh>
    <rPh sb="4" eb="7">
      <t>ガッコウメイ</t>
    </rPh>
    <phoneticPr fontId="1"/>
  </si>
  <si>
    <t>異動発令日</t>
    <rPh sb="0" eb="2">
      <t>イドウ</t>
    </rPh>
    <rPh sb="2" eb="5">
      <t>ハツレイビ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</si>
  <si>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</si>
  <si>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＊連絡票につきましては，お一人一枚での報告をお願いします。</t>
    <rPh sb="1" eb="4">
      <t>レンラクヒョウ</t>
    </rPh>
    <rPh sb="13" eb="15">
      <t>ヒトリ</t>
    </rPh>
    <rPh sb="15" eb="16">
      <t>イチ</t>
    </rPh>
    <rPh sb="16" eb="17">
      <t>マイ</t>
    </rPh>
    <rPh sb="19" eb="21">
      <t>ホウコク</t>
    </rPh>
    <rPh sb="23" eb="24">
      <t>ネガ</t>
    </rPh>
    <phoneticPr fontId="1"/>
  </si>
  <si>
    <t>一人一枚での報告</t>
    <phoneticPr fontId="1"/>
  </si>
  <si>
    <t>0120-15-3194</t>
    <phoneticPr fontId="1"/>
  </si>
  <si>
    <t>0120-15-3194</t>
  </si>
  <si>
    <t>0120-15-3194</t>
    <phoneticPr fontId="1"/>
  </si>
  <si>
    <t>099-225-2663</t>
    <phoneticPr fontId="1"/>
  </si>
  <si>
    <t>fax(ﾌﾘｰﾀﾞｲﾔﾙ)</t>
    <phoneticPr fontId="1"/>
  </si>
  <si>
    <t>連絡者</t>
    <rPh sb="0" eb="2">
      <t>レンラク</t>
    </rPh>
    <rPh sb="2" eb="3">
      <t>シャ</t>
    </rPh>
    <phoneticPr fontId="1"/>
  </si>
  <si>
    <r>
      <t>学校名</t>
    </r>
    <r>
      <rPr>
        <b/>
        <sz val="10"/>
        <rFont val="ＭＳ ゴシック"/>
        <family val="3"/>
        <charset val="128"/>
      </rPr>
      <t>(必須)</t>
    </r>
    <rPh sb="0" eb="3">
      <t>ガッコウメイ</t>
    </rPh>
    <rPh sb="4" eb="6">
      <t>ヒッス</t>
    </rPh>
    <phoneticPr fontId="1"/>
  </si>
  <si>
    <r>
      <t>学校コード</t>
    </r>
    <r>
      <rPr>
        <b/>
        <sz val="10"/>
        <rFont val="ＭＳ ゴシック"/>
        <family val="3"/>
        <charset val="128"/>
      </rPr>
      <t>(必須)</t>
    </r>
    <rPh sb="0" eb="2">
      <t>ガッコウ</t>
    </rPh>
    <rPh sb="6" eb="8">
      <t>ヒッス</t>
    </rPh>
    <phoneticPr fontId="1"/>
  </si>
  <si>
    <r>
      <t>氏　名</t>
    </r>
    <r>
      <rPr>
        <b/>
        <sz val="10"/>
        <rFont val="ＭＳ ゴシック"/>
        <family val="3"/>
        <charset val="128"/>
      </rPr>
      <t>(必須)</t>
    </r>
    <rPh sb="0" eb="1">
      <t>シ</t>
    </rPh>
    <rPh sb="2" eb="3">
      <t>メイ</t>
    </rPh>
    <phoneticPr fontId="1"/>
  </si>
  <si>
    <r>
      <t>職員番号</t>
    </r>
    <r>
      <rPr>
        <b/>
        <sz val="10"/>
        <rFont val="ＭＳ ゴシック"/>
        <family val="3"/>
        <charset val="128"/>
      </rPr>
      <t>(必須)</t>
    </r>
    <rPh sb="0" eb="2">
      <t>ショクイン</t>
    </rPh>
    <rPh sb="2" eb="4">
      <t>バンゴウ</t>
    </rPh>
    <phoneticPr fontId="1"/>
  </si>
  <si>
    <t>&lt;個人情報の取扱について&gt;</t>
    <rPh sb="1" eb="3">
      <t>コジン</t>
    </rPh>
    <rPh sb="3" eb="5">
      <t>ジョウホウ</t>
    </rPh>
    <rPh sb="6" eb="8">
      <t>トリアツカイ</t>
    </rPh>
    <phoneticPr fontId="1"/>
  </si>
  <si>
    <t>※この連絡票に記載された個人情報は，教職員福利厚生事務ｾﾝﾀｰにおける
給与引き去り事務のみ使用し，関係団体と情報共有する場合があります。</t>
    <rPh sb="3" eb="6">
      <t>レンラクヒョウ</t>
    </rPh>
    <rPh sb="7" eb="9">
      <t>キサイ</t>
    </rPh>
    <rPh sb="12" eb="14">
      <t>コジン</t>
    </rPh>
    <rPh sb="14" eb="16">
      <t>ジョウホウ</t>
    </rPh>
    <rPh sb="18" eb="21">
      <t>キョウショクイン</t>
    </rPh>
    <rPh sb="21" eb="23">
      <t>フクリ</t>
    </rPh>
    <rPh sb="23" eb="25">
      <t>コウセイ</t>
    </rPh>
    <rPh sb="25" eb="27">
      <t>ジム</t>
    </rPh>
    <rPh sb="36" eb="38">
      <t>キュウヨ</t>
    </rPh>
    <rPh sb="38" eb="39">
      <t>ヒ</t>
    </rPh>
    <rPh sb="40" eb="41">
      <t>サ</t>
    </rPh>
    <rPh sb="42" eb="44">
      <t>ジム</t>
    </rPh>
    <rPh sb="46" eb="48">
      <t>シヨウ</t>
    </rPh>
    <rPh sb="50" eb="52">
      <t>カンケイ</t>
    </rPh>
    <rPh sb="52" eb="54">
      <t>ダンタイ</t>
    </rPh>
    <rPh sb="55" eb="57">
      <t>ジョウホウ</t>
    </rPh>
    <rPh sb="57" eb="59">
      <t>キョウユウ</t>
    </rPh>
    <rPh sb="61" eb="63">
      <t>バアイ</t>
    </rPh>
    <phoneticPr fontId="1"/>
  </si>
  <si>
    <t>2016.12　改訂</t>
    <rPh sb="8" eb="10">
      <t>カイテイ</t>
    </rPh>
    <phoneticPr fontId="1"/>
  </si>
  <si>
    <t>※　下記の事由に該当する場合は，ご連絡をお願いします。</t>
    <rPh sb="2" eb="4">
      <t>カキ</t>
    </rPh>
    <rPh sb="5" eb="7">
      <t>ジユウ</t>
    </rPh>
    <rPh sb="8" eb="10">
      <t>ガイトウ</t>
    </rPh>
    <rPh sb="12" eb="14">
      <t>バアイ</t>
    </rPh>
    <rPh sb="17" eb="19">
      <t>レンラク</t>
    </rPh>
    <rPh sb="21" eb="22">
      <t>ネガ</t>
    </rPh>
    <phoneticPr fontId="1"/>
  </si>
  <si>
    <t>(氏名変更，　復職，　無給休職，　休職延長，　育休，　育休延長，　介護休暇，　途中異動，　途中退職，その他)</t>
    <rPh sb="1" eb="3">
      <t>シメイ</t>
    </rPh>
    <rPh sb="3" eb="5">
      <t>ヘンコウ</t>
    </rPh>
    <rPh sb="7" eb="9">
      <t>フクショク</t>
    </rPh>
    <rPh sb="11" eb="13">
      <t>ムキュウ</t>
    </rPh>
    <rPh sb="13" eb="15">
      <t>キュウショク</t>
    </rPh>
    <rPh sb="17" eb="19">
      <t>キュウショク</t>
    </rPh>
    <rPh sb="19" eb="21">
      <t>エンチョウ</t>
    </rPh>
    <rPh sb="23" eb="25">
      <t>イクキュウ</t>
    </rPh>
    <rPh sb="27" eb="29">
      <t>イクキュウ</t>
    </rPh>
    <rPh sb="29" eb="31">
      <t>エンチョウ</t>
    </rPh>
    <rPh sb="33" eb="35">
      <t>カイゴ</t>
    </rPh>
    <rPh sb="35" eb="37">
      <t>キュウカ</t>
    </rPh>
    <rPh sb="39" eb="41">
      <t>トチュウ</t>
    </rPh>
    <rPh sb="41" eb="43">
      <t>イドウ</t>
    </rPh>
    <rPh sb="45" eb="47">
      <t>トチュウ</t>
    </rPh>
    <rPh sb="47" eb="49">
      <t>タイショク</t>
    </rPh>
    <rPh sb="52" eb="53">
      <t>タ</t>
    </rPh>
    <phoneticPr fontId="1"/>
  </si>
  <si>
    <t>１．氏名変更の場合</t>
    <rPh sb="2" eb="4">
      <t>シメイ</t>
    </rPh>
    <rPh sb="4" eb="6">
      <t>ヘンコウ</t>
    </rPh>
    <rPh sb="7" eb="9">
      <t>バアイ</t>
    </rPh>
    <phoneticPr fontId="1"/>
  </si>
  <si>
    <t>変更後の氏名</t>
    <rPh sb="0" eb="3">
      <t>ヘンコウゴ</t>
    </rPh>
    <rPh sb="4" eb="6">
      <t>シメイ</t>
    </rPh>
    <phoneticPr fontId="1"/>
  </si>
  <si>
    <t>ふりがな(必須)</t>
    <phoneticPr fontId="1"/>
  </si>
  <si>
    <t>２．休職・育休・介護休暇等から復職の場合</t>
    <rPh sb="2" eb="4">
      <t>キュウショク</t>
    </rPh>
    <rPh sb="5" eb="7">
      <t>イクキュウ</t>
    </rPh>
    <rPh sb="8" eb="10">
      <t>カイゴ</t>
    </rPh>
    <rPh sb="10" eb="12">
      <t>キュウカ</t>
    </rPh>
    <rPh sb="12" eb="13">
      <t>トウ</t>
    </rPh>
    <rPh sb="15" eb="17">
      <t>フクショク</t>
    </rPh>
    <rPh sb="18" eb="20">
      <t>バアイ</t>
    </rPh>
    <phoneticPr fontId="1"/>
  </si>
  <si>
    <t>３．無給休職　４休職延長　５．育休　６．育休延長　７．介護休暇　(←該当番号に○印を付けてください)</t>
    <rPh sb="2" eb="4">
      <t>ムキュウ</t>
    </rPh>
    <rPh sb="4" eb="6">
      <t>キュウショク</t>
    </rPh>
    <rPh sb="8" eb="10">
      <t>キュウショク</t>
    </rPh>
    <rPh sb="10" eb="12">
      <t>エンチョウ</t>
    </rPh>
    <rPh sb="15" eb="17">
      <t>イクキュウ</t>
    </rPh>
    <rPh sb="20" eb="22">
      <t>イクキュウ</t>
    </rPh>
    <rPh sb="22" eb="24">
      <t>エンチョウ</t>
    </rPh>
    <rPh sb="27" eb="29">
      <t>カイゴ</t>
    </rPh>
    <rPh sb="29" eb="31">
      <t>キュウカ</t>
    </rPh>
    <rPh sb="34" eb="36">
      <t>ガイトウ</t>
    </rPh>
    <rPh sb="36" eb="38">
      <t>バンゴウ</t>
    </rPh>
    <rPh sb="40" eb="41">
      <t>イン</t>
    </rPh>
    <rPh sb="42" eb="43">
      <t>ツ</t>
    </rPh>
    <phoneticPr fontId="1"/>
  </si>
  <si>
    <t>８．途中退職の場合</t>
    <rPh sb="2" eb="4">
      <t>トチュウ</t>
    </rPh>
    <rPh sb="4" eb="6">
      <t>タイショク</t>
    </rPh>
    <rPh sb="7" eb="9">
      <t>バアイ</t>
    </rPh>
    <phoneticPr fontId="1"/>
  </si>
  <si>
    <t>　　　　　年　　月　　日</t>
    <rPh sb="5" eb="6">
      <t>ネン</t>
    </rPh>
    <rPh sb="8" eb="9">
      <t>ツキ</t>
    </rPh>
    <rPh sb="11" eb="12">
      <t>ヒ</t>
    </rPh>
    <phoneticPr fontId="1"/>
  </si>
  <si>
    <t>退職後の
連絡先</t>
    <rPh sb="0" eb="3">
      <t>タイショクゴ</t>
    </rPh>
    <rPh sb="5" eb="8">
      <t>レンラクサキ</t>
    </rPh>
    <phoneticPr fontId="1"/>
  </si>
  <si>
    <t>９．途中退職の場合</t>
    <rPh sb="2" eb="4">
      <t>トチュウ</t>
    </rPh>
    <rPh sb="4" eb="6">
      <t>タイショク</t>
    </rPh>
    <rPh sb="7" eb="9">
      <t>バアイ</t>
    </rPh>
    <phoneticPr fontId="1"/>
  </si>
  <si>
    <t>10．育休中に第２子以降の産休に入った場合，産休終了後の復職予定日を記入してください。</t>
    <rPh sb="3" eb="5">
      <t>イクキュウ</t>
    </rPh>
    <rPh sb="5" eb="6">
      <t>チュウ</t>
    </rPh>
    <rPh sb="7" eb="8">
      <t>ダイ</t>
    </rPh>
    <rPh sb="9" eb="12">
      <t>シイコウ</t>
    </rPh>
    <rPh sb="13" eb="15">
      <t>サンキュウ</t>
    </rPh>
    <rPh sb="16" eb="17">
      <t>ハイ</t>
    </rPh>
    <rPh sb="19" eb="21">
      <t>バアイ</t>
    </rPh>
    <rPh sb="22" eb="24">
      <t>サンキュウ</t>
    </rPh>
    <rPh sb="24" eb="27">
      <t>シュウリョウゴ</t>
    </rPh>
    <rPh sb="28" eb="30">
      <t>フクショク</t>
    </rPh>
    <rPh sb="30" eb="33">
      <t>ヨテイビ</t>
    </rPh>
    <rPh sb="34" eb="36">
      <t>キニュウ</t>
    </rPh>
    <phoneticPr fontId="1"/>
  </si>
  <si>
    <t>＊病気休職者等，県市町より給料が８割支給の場合は連絡して頂く必要はありません。</t>
    <rPh sb="1" eb="3">
      <t>ビョウキ</t>
    </rPh>
    <rPh sb="3" eb="6">
      <t>キュウショクシャ</t>
    </rPh>
    <rPh sb="6" eb="7">
      <t>トウ</t>
    </rPh>
    <rPh sb="8" eb="9">
      <t>ケン</t>
    </rPh>
    <rPh sb="9" eb="11">
      <t>シチョウ</t>
    </rPh>
    <rPh sb="13" eb="15">
      <t>キュウリョウ</t>
    </rPh>
    <rPh sb="17" eb="18">
      <t>ワリ</t>
    </rPh>
    <rPh sb="18" eb="20">
      <t>シキュウ</t>
    </rPh>
    <rPh sb="21" eb="23">
      <t>バアイ</t>
    </rPh>
    <rPh sb="24" eb="26">
      <t>レンラク</t>
    </rPh>
    <rPh sb="28" eb="29">
      <t>イタダ</t>
    </rPh>
    <rPh sb="30" eb="32">
      <t>ヒツヨウ</t>
    </rPh>
    <phoneticPr fontId="1"/>
  </si>
  <si>
    <t>＊期限付職員，市町村費職員についても記入をお願い致します。</t>
    <rPh sb="1" eb="4">
      <t>キゲンツ</t>
    </rPh>
    <rPh sb="4" eb="6">
      <t>ショクイン</t>
    </rPh>
    <rPh sb="7" eb="10">
      <t>シチョウソン</t>
    </rPh>
    <rPh sb="10" eb="11">
      <t>ヒ</t>
    </rPh>
    <rPh sb="11" eb="13">
      <t>ショクイン</t>
    </rPh>
    <rPh sb="18" eb="20">
      <t>キニュウ</t>
    </rPh>
    <rPh sb="22" eb="23">
      <t>ネガ</t>
    </rPh>
    <rPh sb="24" eb="25">
      <t>イタ</t>
    </rPh>
    <phoneticPr fontId="1"/>
  </si>
  <si>
    <t>例月変更届は，毎月の25日までの受付分までを，翌月には変更いたしますが，</t>
    <rPh sb="0" eb="2">
      <t>レイゲツ</t>
    </rPh>
    <rPh sb="2" eb="5">
      <t>ヘンコウトドケ</t>
    </rPh>
    <rPh sb="7" eb="9">
      <t>マイツキ</t>
    </rPh>
    <rPh sb="12" eb="13">
      <t>ヒ</t>
    </rPh>
    <rPh sb="16" eb="18">
      <t>ウケツケ</t>
    </rPh>
    <rPh sb="18" eb="19">
      <t>ブン</t>
    </rPh>
    <rPh sb="23" eb="24">
      <t>ヨク</t>
    </rPh>
    <rPh sb="24" eb="25">
      <t>ツキ</t>
    </rPh>
    <rPh sb="27" eb="29">
      <t>ヘンコウ</t>
    </rPh>
    <phoneticPr fontId="1"/>
  </si>
  <si>
    <t>※１２月分につきましては　　月　日(　)FAX受付分までが翌月に反映(変更)されます。</t>
    <rPh sb="3" eb="4">
      <t>ガツ</t>
    </rPh>
    <rPh sb="4" eb="5">
      <t>ブン</t>
    </rPh>
    <rPh sb="14" eb="15">
      <t>ツキ</t>
    </rPh>
    <rPh sb="16" eb="17">
      <t>ヒ</t>
    </rPh>
    <rPh sb="23" eb="25">
      <t>ウケツケ</t>
    </rPh>
    <rPh sb="25" eb="26">
      <t>ブン</t>
    </rPh>
    <rPh sb="29" eb="30">
      <t>ヨク</t>
    </rPh>
    <rPh sb="30" eb="31">
      <t>ツキ</t>
    </rPh>
    <rPh sb="32" eb="34">
      <t>ハンエイ</t>
    </rPh>
    <rPh sb="35" eb="37">
      <t>ヘンコウ</t>
    </rPh>
    <phoneticPr fontId="1"/>
  </si>
  <si>
    <t>11．その他(具体的に記述してください。)</t>
    <rPh sb="5" eb="6">
      <t>タ</t>
    </rPh>
    <rPh sb="7" eb="10">
      <t>グタイテキ</t>
    </rPh>
    <rPh sb="11" eb="13">
      <t>キジュツ</t>
    </rPh>
    <phoneticPr fontId="1"/>
  </si>
  <si>
    <t>県外交流で他県に帰る方</t>
    <rPh sb="0" eb="2">
      <t>ケンガイ</t>
    </rPh>
    <rPh sb="2" eb="4">
      <t>コウリュウ</t>
    </rPh>
    <rPh sb="5" eb="7">
      <t>タケン</t>
    </rPh>
    <rPh sb="8" eb="9">
      <t>カエ</t>
    </rPh>
    <rPh sb="10" eb="11">
      <t>カタ</t>
    </rPh>
    <phoneticPr fontId="1"/>
  </si>
  <si>
    <t>退職事由</t>
    <rPh sb="0" eb="2">
      <t>タイショク</t>
    </rPh>
    <rPh sb="2" eb="4">
      <t>ジユウ</t>
    </rPh>
    <phoneticPr fontId="1"/>
  </si>
  <si>
    <t>定年</t>
    <rPh sb="0" eb="2">
      <t>テイネン</t>
    </rPh>
    <phoneticPr fontId="1"/>
  </si>
  <si>
    <t>若年</t>
    <rPh sb="0" eb="2">
      <t>ジャクネン</t>
    </rPh>
    <phoneticPr fontId="1"/>
  </si>
  <si>
    <t>再任用</t>
    <rPh sb="0" eb="3">
      <t>サイニンヨウ</t>
    </rPh>
    <phoneticPr fontId="1"/>
  </si>
  <si>
    <t>期付</t>
    <rPh sb="0" eb="2">
      <t>キツ</t>
    </rPh>
    <phoneticPr fontId="1"/>
  </si>
  <si>
    <t>※退職事由についても○をお願いします。</t>
    <rPh sb="1" eb="3">
      <t>タイショク</t>
    </rPh>
    <rPh sb="3" eb="5">
      <t>ジユウ</t>
    </rPh>
    <rPh sb="13" eb="14">
      <t>ネガ</t>
    </rPh>
    <phoneticPr fontId="1"/>
  </si>
  <si>
    <t>※市町村費職員についてもご記入ください。</t>
    <rPh sb="1" eb="3">
      <t>シチョウ</t>
    </rPh>
    <rPh sb="3" eb="4">
      <t>ソン</t>
    </rPh>
    <rPh sb="4" eb="5">
      <t>ヒ</t>
    </rPh>
    <rPh sb="5" eb="7">
      <t>ショクイン</t>
    </rPh>
    <rPh sb="13" eb="1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</si>
</sst>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yyyy&quot;年&quot;m&quot;月&quot;d&quot;日&quot;;@"/>
  </numFmts>
  <fonts count="41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color indexed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indexed="10"/>
      <name val="ＭＳ 明朝"/>
      <family val="1"/>
      <charset val="128"/>
    </font>
    <font>
      <sz val="24"/>
      <name val="ＭＳ 明朝"/>
      <family val="1"/>
      <charset val="128"/>
    </font>
    <font>
      <b/>
      <sz val="18"/>
      <name val="ＭＳ 明朝"/>
      <family val="1"/>
      <charset val="128"/>
    </font>
    <font>
      <sz val="2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12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4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color rgb="FF0000CC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8"/>
      <name val="ＭＳ ゴシック"/>
      <family val="3"/>
      <charset val="128"/>
    </font>
    <font>
      <sz val="16"/>
      <color theme="0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0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6" borderId="1" xfId="0" applyFont="1" applyFill="1" applyBorder="1" applyAlignment="1">
      <alignment vertical="center" shrinkToFit="1"/>
    </xf>
    <xf numFmtId="0" fontId="11" fillId="3" borderId="1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center" vertical="center" shrinkToFit="1"/>
    </xf>
    <xf numFmtId="0" fontId="10" fillId="0" borderId="10" xfId="0" applyFont="1" applyBorder="1" applyAlignment="1">
      <alignment vertical="center" shrinkToFit="1"/>
    </xf>
    <xf numFmtId="0" fontId="15" fillId="3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shrinkToFit="1"/>
    </xf>
    <xf numFmtId="58" fontId="1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 shrinkToFit="1"/>
    </xf>
    <xf numFmtId="0" fontId="0" fillId="0" borderId="0" xfId="0" applyNumberFormat="1" applyAlignment="1">
      <alignment vertical="center"/>
    </xf>
    <xf numFmtId="0" fontId="4" fillId="6" borderId="1" xfId="0" applyNumberFormat="1" applyFont="1" applyFill="1" applyBorder="1" applyAlignment="1">
      <alignment vertical="center" shrinkToFit="1"/>
    </xf>
    <xf numFmtId="0" fontId="11" fillId="3" borderId="1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27" fillId="0" borderId="0" xfId="0" applyNumberFormat="1" applyFont="1" applyBorder="1" applyAlignment="1">
      <alignment vertical="center"/>
    </xf>
    <xf numFmtId="0" fontId="29" fillId="0" borderId="3" xfId="0" applyNumberFormat="1" applyFont="1" applyBorder="1" applyAlignment="1">
      <alignment vertical="center"/>
    </xf>
    <xf numFmtId="0" fontId="29" fillId="0" borderId="11" xfId="0" applyNumberFormat="1" applyFont="1" applyBorder="1" applyAlignment="1">
      <alignment vertical="center"/>
    </xf>
    <xf numFmtId="0" fontId="0" fillId="0" borderId="0" xfId="0" applyNumberFormat="1" applyBorder="1" applyAlignment="1">
      <alignment horizontal="left" vertical="center"/>
    </xf>
    <xf numFmtId="0" fontId="0" fillId="0" borderId="0" xfId="0" applyNumberFormat="1" applyBorder="1" applyAlignment="1">
      <alignment vertical="center" shrinkToFit="1"/>
    </xf>
    <xf numFmtId="0" fontId="33" fillId="0" borderId="0" xfId="0" applyNumberFormat="1" applyFont="1" applyBorder="1" applyAlignment="1">
      <alignment horizontal="center" vertical="center" shrinkToFit="1"/>
    </xf>
    <xf numFmtId="0" fontId="31" fillId="0" borderId="3" xfId="0" applyNumberFormat="1" applyFont="1" applyBorder="1" applyAlignment="1">
      <alignment vertical="center"/>
    </xf>
    <xf numFmtId="0" fontId="31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center" vertical="center" shrinkToFit="1"/>
    </xf>
    <xf numFmtId="0" fontId="21" fillId="0" borderId="4" xfId="0" applyFont="1" applyBorder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40" fillId="0" borderId="1" xfId="0" applyFont="1" applyFill="1" applyBorder="1" applyAlignment="1">
      <alignment vertical="center" shrinkToFit="1"/>
    </xf>
    <xf numFmtId="0" fontId="4" fillId="0" borderId="8" xfId="0" applyFont="1" applyBorder="1" applyAlignment="1">
      <alignment vertical="center"/>
    </xf>
    <xf numFmtId="0" fontId="8" fillId="0" borderId="3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0" fillId="0" borderId="0" xfId="0" applyNumberFormat="1" applyBorder="1" applyAlignment="1">
      <alignment vertical="center" shrinkToFit="1"/>
    </xf>
    <xf numFmtId="0" fontId="33" fillId="0" borderId="3" xfId="0" applyNumberFormat="1" applyFont="1" applyBorder="1" applyAlignment="1">
      <alignment horizontal="right" vertical="top" textRotation="180" shrinkToFit="1"/>
    </xf>
    <xf numFmtId="0" fontId="33" fillId="0" borderId="0" xfId="0" applyNumberFormat="1" applyFont="1" applyBorder="1" applyAlignment="1">
      <alignment horizontal="right" vertical="top" textRotation="180" shrinkToFit="1"/>
    </xf>
    <xf numFmtId="0" fontId="9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36" fillId="0" borderId="0" xfId="0" applyNumberFormat="1" applyFont="1" applyBorder="1" applyAlignment="1">
      <alignment horizontal="left" vertical="center" shrinkToFit="1"/>
    </xf>
    <xf numFmtId="0" fontId="36" fillId="0" borderId="11" xfId="0" applyNumberFormat="1" applyFont="1" applyBorder="1" applyAlignment="1">
      <alignment horizontal="left" vertical="center"/>
    </xf>
    <xf numFmtId="0" fontId="36" fillId="0" borderId="0" xfId="0" applyNumberFormat="1" applyFont="1" applyBorder="1" applyAlignment="1">
      <alignment horizontal="left" vertical="center"/>
    </xf>
    <xf numFmtId="0" fontId="33" fillId="0" borderId="2" xfId="0" applyNumberFormat="1" applyFont="1" applyBorder="1" applyAlignment="1">
      <alignment horizontal="center" vertical="center"/>
    </xf>
    <xf numFmtId="0" fontId="33" fillId="0" borderId="3" xfId="0" applyNumberFormat="1" applyFont="1" applyBorder="1" applyAlignment="1">
      <alignment horizontal="center" vertical="center"/>
    </xf>
    <xf numFmtId="0" fontId="33" fillId="0" borderId="4" xfId="0" applyNumberFormat="1" applyFont="1" applyBorder="1" applyAlignment="1">
      <alignment horizontal="center" vertical="center"/>
    </xf>
    <xf numFmtId="0" fontId="33" fillId="0" borderId="10" xfId="0" applyNumberFormat="1" applyFont="1" applyBorder="1" applyAlignment="1">
      <alignment horizontal="center" vertical="center"/>
    </xf>
    <xf numFmtId="0" fontId="33" fillId="0" borderId="11" xfId="0" applyNumberFormat="1" applyFont="1" applyBorder="1" applyAlignment="1">
      <alignment horizontal="center" vertical="center"/>
    </xf>
    <xf numFmtId="0" fontId="33" fillId="0" borderId="12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left" vertical="center"/>
    </xf>
    <xf numFmtId="0" fontId="24" fillId="0" borderId="4" xfId="0" applyNumberFormat="1" applyFont="1" applyBorder="1" applyAlignment="1">
      <alignment horizontal="left" vertical="center"/>
    </xf>
    <xf numFmtId="0" fontId="24" fillId="0" borderId="10" xfId="0" applyNumberFormat="1" applyFont="1" applyBorder="1" applyAlignment="1">
      <alignment horizontal="left" vertical="center"/>
    </xf>
    <xf numFmtId="0" fontId="24" fillId="0" borderId="11" xfId="0" applyNumberFormat="1" applyFont="1" applyBorder="1" applyAlignment="1">
      <alignment horizontal="left" vertical="center"/>
    </xf>
    <xf numFmtId="0" fontId="24" fillId="0" borderId="12" xfId="0" applyNumberFormat="1" applyFont="1" applyBorder="1" applyAlignment="1">
      <alignment horizontal="left" vertical="center"/>
    </xf>
    <xf numFmtId="0" fontId="33" fillId="0" borderId="2" xfId="0" applyNumberFormat="1" applyFont="1" applyBorder="1" applyAlignment="1">
      <alignment horizontal="center" vertical="center" wrapText="1"/>
    </xf>
    <xf numFmtId="0" fontId="33" fillId="0" borderId="5" xfId="0" applyNumberFormat="1" applyFont="1" applyBorder="1" applyAlignment="1">
      <alignment horizontal="center" vertical="center"/>
    </xf>
    <xf numFmtId="0" fontId="33" fillId="0" borderId="0" xfId="0" applyNumberFormat="1" applyFont="1" applyBorder="1" applyAlignment="1">
      <alignment horizontal="center" vertical="center"/>
    </xf>
    <xf numFmtId="0" fontId="33" fillId="0" borderId="6" xfId="0" applyNumberFormat="1" applyFont="1" applyBorder="1" applyAlignment="1">
      <alignment horizontal="center" vertical="center"/>
    </xf>
    <xf numFmtId="0" fontId="25" fillId="0" borderId="3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32" fillId="0" borderId="3" xfId="0" applyNumberFormat="1" applyFont="1" applyBorder="1" applyAlignment="1">
      <alignment horizontal="left" vertical="center"/>
    </xf>
    <xf numFmtId="0" fontId="32" fillId="0" borderId="0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39" fillId="0" borderId="0" xfId="0" applyNumberFormat="1" applyFont="1" applyBorder="1" applyAlignment="1">
      <alignment horizontal="left" vertical="center"/>
    </xf>
    <xf numFmtId="0" fontId="39" fillId="0" borderId="11" xfId="0" applyNumberFormat="1" applyFont="1" applyBorder="1" applyAlignment="1">
      <alignment horizontal="left" vertical="center"/>
    </xf>
    <xf numFmtId="0" fontId="33" fillId="0" borderId="2" xfId="0" applyNumberFormat="1" applyFont="1" applyBorder="1" applyAlignment="1">
      <alignment horizontal="center" vertical="center" shrinkToFit="1"/>
    </xf>
    <xf numFmtId="0" fontId="33" fillId="0" borderId="3" xfId="0" applyNumberFormat="1" applyFont="1" applyBorder="1" applyAlignment="1">
      <alignment horizontal="center" vertical="center" shrinkToFit="1"/>
    </xf>
    <xf numFmtId="0" fontId="33" fillId="0" borderId="4" xfId="0" applyNumberFormat="1" applyFont="1" applyBorder="1" applyAlignment="1">
      <alignment horizontal="center" vertical="center" shrinkToFit="1"/>
    </xf>
    <xf numFmtId="0" fontId="33" fillId="0" borderId="10" xfId="0" applyNumberFormat="1" applyFont="1" applyBorder="1" applyAlignment="1">
      <alignment horizontal="center" vertical="center" shrinkToFit="1"/>
    </xf>
    <xf numFmtId="0" fontId="33" fillId="0" borderId="11" xfId="0" applyNumberFormat="1" applyFont="1" applyBorder="1" applyAlignment="1">
      <alignment horizontal="center" vertical="center" shrinkToFit="1"/>
    </xf>
    <xf numFmtId="0" fontId="33" fillId="0" borderId="12" xfId="0" applyNumberFormat="1" applyFont="1" applyBorder="1" applyAlignment="1">
      <alignment horizontal="center" vertical="center" shrinkToFit="1"/>
    </xf>
    <xf numFmtId="0" fontId="0" fillId="0" borderId="3" xfId="0" applyNumberFormat="1" applyBorder="1" applyAlignment="1">
      <alignment horizontal="center" vertical="center"/>
    </xf>
    <xf numFmtId="0" fontId="29" fillId="0" borderId="3" xfId="0" applyNumberFormat="1" applyFont="1" applyBorder="1" applyAlignment="1">
      <alignment horizontal="center" vertical="center"/>
    </xf>
    <xf numFmtId="0" fontId="29" fillId="0" borderId="11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right" vertical="center"/>
    </xf>
    <xf numFmtId="0" fontId="33" fillId="0" borderId="5" xfId="0" applyNumberFormat="1" applyFont="1" applyBorder="1" applyAlignment="1">
      <alignment horizontal="center" vertical="center" shrinkToFit="1"/>
    </xf>
    <xf numFmtId="0" fontId="33" fillId="0" borderId="0" xfId="0" applyNumberFormat="1" applyFont="1" applyBorder="1" applyAlignment="1">
      <alignment horizontal="center" vertical="center" shrinkToFit="1"/>
    </xf>
    <xf numFmtId="0" fontId="38" fillId="0" borderId="2" xfId="0" applyNumberFormat="1" applyFont="1" applyBorder="1" applyAlignment="1">
      <alignment horizontal="left" vertical="center"/>
    </xf>
    <xf numFmtId="0" fontId="38" fillId="0" borderId="3" xfId="0" applyNumberFormat="1" applyFont="1" applyBorder="1" applyAlignment="1">
      <alignment horizontal="left" vertical="center"/>
    </xf>
    <xf numFmtId="0" fontId="38" fillId="0" borderId="4" xfId="0" applyNumberFormat="1" applyFont="1" applyBorder="1" applyAlignment="1">
      <alignment horizontal="left" vertical="center"/>
    </xf>
    <xf numFmtId="0" fontId="32" fillId="0" borderId="5" xfId="0" applyNumberFormat="1" applyFont="1" applyBorder="1" applyAlignment="1">
      <alignment horizontal="left" vertical="center"/>
    </xf>
    <xf numFmtId="0" fontId="32" fillId="0" borderId="6" xfId="0" applyNumberFormat="1" applyFont="1" applyBorder="1" applyAlignment="1">
      <alignment horizontal="left" vertical="center"/>
    </xf>
    <xf numFmtId="0" fontId="32" fillId="0" borderId="10" xfId="0" applyNumberFormat="1" applyFont="1" applyBorder="1" applyAlignment="1">
      <alignment horizontal="left" vertical="center"/>
    </xf>
    <xf numFmtId="0" fontId="32" fillId="0" borderId="11" xfId="0" applyNumberFormat="1" applyFont="1" applyBorder="1" applyAlignment="1">
      <alignment horizontal="left" vertical="center"/>
    </xf>
    <xf numFmtId="0" fontId="32" fillId="0" borderId="12" xfId="0" applyNumberFormat="1" applyFont="1" applyBorder="1" applyAlignment="1">
      <alignment horizontal="left" vertical="center"/>
    </xf>
    <xf numFmtId="0" fontId="0" fillId="0" borderId="17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25" fillId="0" borderId="3" xfId="0" applyNumberFormat="1" applyFont="1" applyBorder="1" applyAlignment="1">
      <alignment horizontal="left" vertical="center"/>
    </xf>
    <xf numFmtId="0" fontId="25" fillId="0" borderId="4" xfId="0" applyNumberFormat="1" applyFont="1" applyBorder="1" applyAlignment="1">
      <alignment horizontal="left" vertical="center"/>
    </xf>
    <xf numFmtId="0" fontId="25" fillId="0" borderId="11" xfId="0" applyNumberFormat="1" applyFont="1" applyBorder="1" applyAlignment="1">
      <alignment horizontal="left" vertical="center"/>
    </xf>
    <xf numFmtId="0" fontId="25" fillId="0" borderId="12" xfId="0" applyNumberFormat="1" applyFont="1" applyBorder="1" applyAlignment="1">
      <alignment horizontal="left" vertical="center"/>
    </xf>
    <xf numFmtId="49" fontId="25" fillId="0" borderId="3" xfId="0" applyNumberFormat="1" applyFont="1" applyBorder="1" applyAlignment="1">
      <alignment horizontal="left" vertical="center"/>
    </xf>
    <xf numFmtId="0" fontId="25" fillId="0" borderId="15" xfId="0" applyNumberFormat="1" applyFont="1" applyBorder="1" applyAlignment="1">
      <alignment horizontal="left" vertical="center"/>
    </xf>
    <xf numFmtId="0" fontId="25" fillId="0" borderId="16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58" fontId="29" fillId="0" borderId="2" xfId="0" applyNumberFormat="1" applyFont="1" applyBorder="1" applyAlignment="1">
      <alignment horizontal="center" vertical="center" shrinkToFit="1"/>
    </xf>
    <xf numFmtId="58" fontId="29" fillId="0" borderId="3" xfId="0" applyNumberFormat="1" applyFont="1" applyBorder="1" applyAlignment="1">
      <alignment horizontal="center" vertical="center" shrinkToFit="1"/>
    </xf>
    <xf numFmtId="58" fontId="29" fillId="0" borderId="10" xfId="0" applyNumberFormat="1" applyFont="1" applyBorder="1" applyAlignment="1">
      <alignment horizontal="center" vertical="center" shrinkToFit="1"/>
    </xf>
    <xf numFmtId="58" fontId="29" fillId="0" borderId="11" xfId="0" applyNumberFormat="1" applyFont="1" applyBorder="1" applyAlignment="1">
      <alignment horizontal="center" vertical="center" shrinkToFit="1"/>
    </xf>
    <xf numFmtId="58" fontId="25" fillId="0" borderId="3" xfId="0" applyNumberFormat="1" applyFont="1" applyBorder="1" applyAlignment="1">
      <alignment horizontal="center" vertical="center" shrinkToFit="1"/>
    </xf>
    <xf numFmtId="58" fontId="25" fillId="0" borderId="11" xfId="0" applyNumberFormat="1" applyFont="1" applyBorder="1" applyAlignment="1">
      <alignment horizontal="center" vertical="center" shrinkToFit="1"/>
    </xf>
    <xf numFmtId="49" fontId="32" fillId="0" borderId="3" xfId="0" applyNumberFormat="1" applyFont="1" applyBorder="1" applyAlignment="1">
      <alignment horizontal="left" vertical="center"/>
    </xf>
    <xf numFmtId="0" fontId="32" fillId="0" borderId="4" xfId="0" applyNumberFormat="1" applyFont="1" applyBorder="1" applyAlignment="1">
      <alignment horizontal="left" vertical="center"/>
    </xf>
    <xf numFmtId="0" fontId="0" fillId="0" borderId="3" xfId="0" applyNumberFormat="1" applyBorder="1" applyAlignment="1">
      <alignment horizontal="left" vertical="center" shrinkToFit="1"/>
    </xf>
    <xf numFmtId="0" fontId="0" fillId="0" borderId="4" xfId="0" applyNumberFormat="1" applyBorder="1" applyAlignment="1">
      <alignment horizontal="left" vertical="center" shrinkToFit="1"/>
    </xf>
    <xf numFmtId="0" fontId="0" fillId="0" borderId="11" xfId="0" applyNumberFormat="1" applyBorder="1" applyAlignment="1">
      <alignment horizontal="left" vertical="center" shrinkToFit="1"/>
    </xf>
    <xf numFmtId="0" fontId="0" fillId="0" borderId="12" xfId="0" applyNumberFormat="1" applyBorder="1" applyAlignment="1">
      <alignment horizontal="left" vertical="center" shrinkToFit="1"/>
    </xf>
    <xf numFmtId="0" fontId="24" fillId="0" borderId="2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/>
    </xf>
    <xf numFmtId="0" fontId="24" fillId="0" borderId="11" xfId="0" applyNumberFormat="1" applyFont="1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 vertical="center"/>
    </xf>
    <xf numFmtId="58" fontId="34" fillId="0" borderId="3" xfId="0" applyNumberFormat="1" applyFont="1" applyBorder="1" applyAlignment="1">
      <alignment horizontal="center" vertical="center" shrinkToFit="1"/>
    </xf>
    <xf numFmtId="58" fontId="34" fillId="0" borderId="11" xfId="0" applyNumberFormat="1" applyFont="1" applyBorder="1" applyAlignment="1">
      <alignment horizontal="center" vertical="center" shrinkToFit="1"/>
    </xf>
    <xf numFmtId="0" fontId="26" fillId="0" borderId="0" xfId="0" applyNumberFormat="1" applyFont="1" applyBorder="1" applyAlignment="1">
      <alignment horizontal="left" vertical="center"/>
    </xf>
    <xf numFmtId="0" fontId="26" fillId="0" borderId="11" xfId="0" applyNumberFormat="1" applyFont="1" applyBorder="1" applyAlignment="1">
      <alignment horizontal="left" vertical="center"/>
    </xf>
    <xf numFmtId="0" fontId="9" fillId="0" borderId="0" xfId="0" quotePrefix="1" applyFont="1" applyBorder="1" applyAlignment="1">
      <alignment horizontal="left" vertical="center" shrinkToFit="1"/>
    </xf>
    <xf numFmtId="0" fontId="9" fillId="0" borderId="0" xfId="0" quotePrefix="1" applyFont="1" applyAlignment="1">
      <alignment horizontal="left" vertical="center" shrinkToFit="1"/>
    </xf>
    <xf numFmtId="0" fontId="0" fillId="0" borderId="0" xfId="0" applyNumberFormat="1" applyBorder="1" applyAlignment="1">
      <alignment horizontal="left" vertical="center" shrinkToFit="1"/>
    </xf>
    <xf numFmtId="0" fontId="37" fillId="0" borderId="0" xfId="0" applyNumberFormat="1" applyFont="1" applyBorder="1" applyAlignment="1">
      <alignment horizontal="left" vertical="top" wrapText="1"/>
    </xf>
    <xf numFmtId="0" fontId="25" fillId="0" borderId="0" xfId="0" applyNumberFormat="1" applyFont="1" applyBorder="1" applyAlignment="1">
      <alignment horizontal="left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30" fillId="0" borderId="0" xfId="0" applyNumberFormat="1" applyFont="1" applyAlignment="1">
      <alignment horizontal="left" vertical="center"/>
    </xf>
    <xf numFmtId="0" fontId="0" fillId="0" borderId="7" xfId="0" applyNumberFormat="1" applyBorder="1" applyAlignment="1">
      <alignment horizontal="left" vertical="center"/>
    </xf>
    <xf numFmtId="0" fontId="0" fillId="0" borderId="8" xfId="0" applyNumberFormat="1" applyBorder="1" applyAlignment="1">
      <alignment horizontal="left" vertical="center"/>
    </xf>
    <xf numFmtId="0" fontId="0" fillId="0" borderId="9" xfId="0" applyNumberFormat="1" applyBorder="1" applyAlignment="1">
      <alignment horizontal="left" vertical="center"/>
    </xf>
    <xf numFmtId="0" fontId="27" fillId="0" borderId="0" xfId="0" applyNumberFormat="1" applyFont="1" applyBorder="1" applyAlignment="1">
      <alignment horizontal="center" vertical="center"/>
    </xf>
    <xf numFmtId="176" fontId="28" fillId="0" borderId="0" xfId="0" applyNumberFormat="1" applyFont="1" applyBorder="1" applyAlignment="1">
      <alignment horizontal="center" vertical="center" shrinkToFit="1"/>
    </xf>
    <xf numFmtId="0" fontId="27" fillId="0" borderId="0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7" xfId="0" applyNumberFormat="1" applyFont="1" applyBorder="1" applyAlignment="1">
      <alignment horizontal="center" vertical="center" shrinkToFit="1"/>
    </xf>
    <xf numFmtId="0" fontId="4" fillId="0" borderId="8" xfId="0" applyNumberFormat="1" applyFont="1" applyBorder="1" applyAlignment="1">
      <alignment horizontal="center" vertical="center" shrinkToFit="1"/>
    </xf>
    <xf numFmtId="0" fontId="4" fillId="0" borderId="9" xfId="0" applyNumberFormat="1" applyFont="1" applyBorder="1" applyAlignment="1">
      <alignment horizontal="center" vertical="center" shrinkToFit="1"/>
    </xf>
    <xf numFmtId="0" fontId="22" fillId="0" borderId="1" xfId="0" applyNumberFormat="1" applyFont="1" applyBorder="1" applyAlignment="1">
      <alignment horizontal="center" vertical="center" shrinkToFit="1"/>
    </xf>
    <xf numFmtId="0" fontId="22" fillId="0" borderId="7" xfId="0" applyNumberFormat="1" applyFont="1" applyBorder="1" applyAlignment="1">
      <alignment horizontal="left" vertical="center" shrinkToFit="1"/>
    </xf>
    <xf numFmtId="0" fontId="22" fillId="0" borderId="8" xfId="0" applyNumberFormat="1" applyFont="1" applyBorder="1" applyAlignment="1">
      <alignment horizontal="left" vertical="center" shrinkToFit="1"/>
    </xf>
    <xf numFmtId="0" fontId="22" fillId="0" borderId="9" xfId="0" applyNumberFormat="1" applyFont="1" applyBorder="1" applyAlignment="1">
      <alignment horizontal="left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left" vertical="center" shrinkToFit="1"/>
    </xf>
    <xf numFmtId="0" fontId="20" fillId="0" borderId="3" xfId="0" applyFont="1" applyBorder="1" applyAlignment="1">
      <alignment horizontal="left" vertical="center" shrinkToFit="1"/>
    </xf>
    <xf numFmtId="0" fontId="20" fillId="0" borderId="4" xfId="0" applyFont="1" applyBorder="1" applyAlignment="1">
      <alignment horizontal="left" vertical="center" shrinkToFit="1"/>
    </xf>
    <xf numFmtId="0" fontId="20" fillId="0" borderId="10" xfId="0" applyFont="1" applyBorder="1" applyAlignment="1">
      <alignment horizontal="left" vertical="center" shrinkToFit="1"/>
    </xf>
    <xf numFmtId="0" fontId="20" fillId="0" borderId="11" xfId="0" applyFont="1" applyBorder="1" applyAlignment="1">
      <alignment horizontal="left" vertical="center" shrinkToFit="1"/>
    </xf>
    <xf numFmtId="0" fontId="20" fillId="0" borderId="1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14" fillId="0" borderId="0" xfId="0" quotePrefix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textRotation="180" shrinkToFit="1"/>
    </xf>
    <xf numFmtId="0" fontId="13" fillId="0" borderId="0" xfId="0" applyFont="1" applyBorder="1" applyAlignment="1">
      <alignment horizontal="center" textRotation="180" shrinkToFit="1"/>
    </xf>
    <xf numFmtId="0" fontId="14" fillId="0" borderId="0" xfId="0" quotePrefix="1" applyFont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left" vertical="center" shrinkToFit="1"/>
    </xf>
    <xf numFmtId="0" fontId="23" fillId="0" borderId="1" xfId="0" applyFont="1" applyBorder="1" applyAlignment="1">
      <alignment horizontal="left" vertical="center" shrinkToFi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177" fontId="21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 shrinkToFit="1"/>
    </xf>
    <xf numFmtId="0" fontId="22" fillId="0" borderId="8" xfId="0" applyFont="1" applyBorder="1" applyAlignment="1">
      <alignment horizontal="left" vertical="center" shrinkToFit="1"/>
    </xf>
    <xf numFmtId="0" fontId="22" fillId="0" borderId="9" xfId="0" applyFont="1" applyBorder="1" applyAlignment="1">
      <alignment horizontal="left" vertical="center" shrinkToFit="1"/>
    </xf>
    <xf numFmtId="0" fontId="7" fillId="0" borderId="3" xfId="0" applyFont="1" applyBorder="1" applyAlignment="1">
      <alignment horizontal="center" vertical="center" textRotation="180"/>
    </xf>
    <xf numFmtId="0" fontId="7" fillId="0" borderId="0" xfId="0" applyFont="1" applyBorder="1" applyAlignment="1">
      <alignment horizontal="center" vertical="center" textRotation="180"/>
    </xf>
    <xf numFmtId="0" fontId="10" fillId="0" borderId="0" xfId="0" quotePrefix="1" applyFont="1" applyAlignment="1">
      <alignment horizontal="left" vertical="center" shrinkToFit="1"/>
    </xf>
    <xf numFmtId="0" fontId="10" fillId="0" borderId="0" xfId="0" quotePrefix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shrinkToFit="1"/>
    </xf>
    <xf numFmtId="0" fontId="7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11" xfId="0" applyFont="1" applyBorder="1" applyAlignment="1">
      <alignment horizontal="left" vertical="center" shrinkToFit="1"/>
    </xf>
    <xf numFmtId="0" fontId="7" fillId="0" borderId="12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177" fontId="21" fillId="0" borderId="7" xfId="0" applyNumberFormat="1" applyFont="1" applyBorder="1" applyAlignment="1">
      <alignment horizontal="center" vertical="center"/>
    </xf>
    <xf numFmtId="177" fontId="21" fillId="0" borderId="8" xfId="0" applyNumberFormat="1" applyFont="1" applyBorder="1" applyAlignment="1">
      <alignment horizontal="center" vertical="center"/>
    </xf>
    <xf numFmtId="177" fontId="21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9</xdr:row>
      <xdr:rowOff>85725</xdr:rowOff>
    </xdr:from>
    <xdr:to>
      <xdr:col>21</xdr:col>
      <xdr:colOff>123825</xdr:colOff>
      <xdr:row>11</xdr:row>
      <xdr:rowOff>114300</xdr:rowOff>
    </xdr:to>
    <xdr:sp macro="" textlink="">
      <xdr:nvSpPr>
        <xdr:cNvPr id="2" name="下矢印 1"/>
        <xdr:cNvSpPr/>
      </xdr:nvSpPr>
      <xdr:spPr bwMode="auto">
        <a:xfrm rot="10800000">
          <a:off x="4171950" y="1524000"/>
          <a:ext cx="419100" cy="371475"/>
        </a:xfrm>
        <a:prstGeom prst="down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142875</xdr:colOff>
      <xdr:row>19</xdr:row>
      <xdr:rowOff>57150</xdr:rowOff>
    </xdr:from>
    <xdr:to>
      <xdr:col>22</xdr:col>
      <xdr:colOff>180975</xdr:colOff>
      <xdr:row>20</xdr:row>
      <xdr:rowOff>123825</xdr:rowOff>
    </xdr:to>
    <xdr:sp macro="" textlink="">
      <xdr:nvSpPr>
        <xdr:cNvPr id="3" name="角丸四角形 2"/>
        <xdr:cNvSpPr/>
      </xdr:nvSpPr>
      <xdr:spPr bwMode="auto">
        <a:xfrm>
          <a:off x="4210050" y="3476625"/>
          <a:ext cx="638175" cy="238125"/>
        </a:xfrm>
        <a:prstGeom prst="roundRect">
          <a:avLst/>
        </a:prstGeom>
        <a:noFill/>
        <a:ln w="1905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7&#23398;&#26657;&#20107;&#21209;&#32113;&#25324;&#65404;&#65405;&#65411;&#65425;&#12288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</row>
        <row r="8">
          <cell r="D8" t="str">
            <v>鹿児島市立天文館小学校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F9">
            <v>520223</v>
          </cell>
          <cell r="AG9">
            <v>42005</v>
          </cell>
          <cell r="AK9">
            <v>40269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Y10" t="str">
            <v/>
          </cell>
          <cell r="Z10" t="str">
            <v>鹿児島銀行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Y11" t="str">
            <v/>
          </cell>
          <cell r="Z11" t="str">
            <v>鹿児島銀行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Y12" t="str">
            <v/>
          </cell>
          <cell r="Z12" t="str">
            <v>鹿児島銀行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Y13" t="str">
            <v/>
          </cell>
          <cell r="Z13" t="str">
            <v>鹿児島銀行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Y14" t="str">
            <v/>
          </cell>
          <cell r="Z14" t="str">
            <v>鹿児島銀行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Y15" t="str">
            <v/>
          </cell>
          <cell r="Z15" t="str">
            <v>鹿児島銀行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Y16" t="str">
            <v/>
          </cell>
          <cell r="Z16" t="str">
            <v>鹿児島銀行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Y17" t="str">
            <v/>
          </cell>
          <cell r="Z17" t="str">
            <v>鹿児島銀行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Y18" t="str">
            <v/>
          </cell>
          <cell r="Z18" t="str">
            <v>鹿児島銀行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Y19" t="str">
            <v/>
          </cell>
          <cell r="Z19" t="str">
            <v>鹿児島銀行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Y20" t="str">
            <v/>
          </cell>
          <cell r="Z20" t="str">
            <v>鹿児島銀行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</row>
        <row r="21">
          <cell r="B21">
            <v>16</v>
          </cell>
          <cell r="Y21" t="str">
            <v/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</row>
        <row r="22">
          <cell r="B22">
            <v>17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</row>
        <row r="25">
          <cell r="B25">
            <v>20</v>
          </cell>
          <cell r="Y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</row>
        <row r="26">
          <cell r="B26">
            <v>21</v>
          </cell>
          <cell r="Y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</row>
        <row r="29">
          <cell r="B29">
            <v>24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</row>
        <row r="30">
          <cell r="B30">
            <v>25</v>
          </cell>
          <cell r="Y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</row>
        <row r="31">
          <cell r="B31">
            <v>26</v>
          </cell>
          <cell r="Y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</row>
        <row r="32">
          <cell r="B32">
            <v>27</v>
          </cell>
          <cell r="Y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</row>
        <row r="33">
          <cell r="B33">
            <v>28</v>
          </cell>
          <cell r="Y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</row>
        <row r="34">
          <cell r="B34">
            <v>29</v>
          </cell>
          <cell r="Y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</row>
        <row r="35">
          <cell r="B35">
            <v>30</v>
          </cell>
          <cell r="Y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</row>
        <row r="36">
          <cell r="B36">
            <v>31</v>
          </cell>
          <cell r="Y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</row>
        <row r="37">
          <cell r="B37">
            <v>32</v>
          </cell>
          <cell r="Y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>
            <v>41364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workbookViewId="0">
      <selection activeCell="F21" sqref="F21"/>
    </sheetView>
  </sheetViews>
  <sheetFormatPr defaultColWidth="3.625" defaultRowHeight="13.5" x14ac:dyDescent="0.15"/>
  <sheetData>
    <row r="1" spans="1:52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7.25" x14ac:dyDescent="0.15">
      <c r="A4" s="5"/>
      <c r="B4" s="72" t="s">
        <v>39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15">
      <c r="A5" s="5"/>
      <c r="B5" s="6" t="str">
        <f>[1]基本ﾃﾞｰﾀ!$C$5</f>
        <v>つーるﾎﾞｯｸｽ　VBA MACRO　Ver9.11　Vol5.22　WIN7版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15">
      <c r="A6" s="5"/>
      <c r="B6" s="6" t="str">
        <f>[1]基本ﾃﾞｰﾀ!$C$3</f>
        <v>Main.Producer:K.Saito / Second.Producer:M.Yamanokuchi　2002-2013 OA研究推進委員会</v>
      </c>
      <c r="C6" s="6"/>
      <c r="D6" s="6"/>
      <c r="E6" s="6"/>
      <c r="F6" s="6"/>
      <c r="G6" s="6"/>
      <c r="H6" s="6"/>
      <c r="I6" s="6"/>
      <c r="J6" s="6"/>
      <c r="K6" s="6" t="str">
        <f>[1]基本ﾃﾞｰﾀ!$C$4</f>
        <v>Microsoft Excel2000Pro SR1-00/07 &amp; IME2000/ATOK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15">
      <c r="A7" s="5"/>
      <c r="B7" s="6"/>
      <c r="C7" s="8">
        <v>1</v>
      </c>
      <c r="D7" s="6" t="s">
        <v>1</v>
      </c>
      <c r="E7" s="6"/>
      <c r="F7" s="6"/>
      <c r="G7" s="6"/>
      <c r="H7" s="6"/>
      <c r="I7" s="9" t="str">
        <f>[1]基本ﾃﾞｰﾀ!$D8</f>
        <v>鹿児島市立天文館小学校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15">
      <c r="A8" s="5"/>
      <c r="B8" s="6"/>
      <c r="C8" s="8">
        <v>2</v>
      </c>
      <c r="D8" s="6" t="s">
        <v>3</v>
      </c>
      <c r="E8" s="6"/>
      <c r="F8" s="6"/>
      <c r="G8" s="6"/>
      <c r="H8" s="6"/>
      <c r="I8" s="70" t="str">
        <f>[1]基本ﾃﾞｰﾀ!$D$20</f>
        <v>654321</v>
      </c>
      <c r="J8" s="71"/>
      <c r="K8" s="71"/>
      <c r="L8" s="71"/>
      <c r="M8" s="71"/>
      <c r="N8" s="71"/>
      <c r="O8" s="71"/>
      <c r="P8" s="71"/>
      <c r="Q8" s="6"/>
      <c r="R8" s="6"/>
      <c r="S8" s="6"/>
      <c r="T8" s="6"/>
      <c r="U8" s="6"/>
      <c r="V8" s="6"/>
      <c r="W8" s="6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15">
      <c r="A9" s="5"/>
      <c r="B9" s="6"/>
      <c r="C9" s="8">
        <v>3</v>
      </c>
      <c r="D9" s="6" t="s">
        <v>4</v>
      </c>
      <c r="E9" s="6"/>
      <c r="F9" s="6"/>
      <c r="G9" s="6"/>
      <c r="H9" s="6"/>
      <c r="I9" s="9" t="str">
        <f>[1]基本ﾃﾞｰﾀ!$D$11</f>
        <v>鹿児島市天文館1-1-1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x14ac:dyDescent="0.15">
      <c r="A10" s="5"/>
      <c r="B10" s="6"/>
      <c r="C10" s="8">
        <v>4</v>
      </c>
      <c r="D10" s="6" t="s">
        <v>5</v>
      </c>
      <c r="E10" s="6"/>
      <c r="F10" s="6"/>
      <c r="G10" s="6"/>
      <c r="H10" s="6"/>
      <c r="I10" s="9" t="str">
        <f>[1]基本ﾃﾞｰﾀ!$D$21</f>
        <v>899-0001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15">
      <c r="A11" s="5"/>
      <c r="B11" s="6"/>
      <c r="C11" s="8">
        <v>5</v>
      </c>
      <c r="D11" s="6" t="s">
        <v>6</v>
      </c>
      <c r="E11" s="6"/>
      <c r="F11" s="6"/>
      <c r="G11" s="6"/>
      <c r="H11" s="6"/>
      <c r="I11" s="9" t="str">
        <f>[1]基本ﾃﾞｰﾀ!$D$22</f>
        <v>0995-12-3456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15">
      <c r="A12" s="5"/>
      <c r="B12" s="6"/>
      <c r="C12" s="8">
        <v>6</v>
      </c>
      <c r="D12" s="6" t="s">
        <v>7</v>
      </c>
      <c r="E12" s="6"/>
      <c r="F12" s="6"/>
      <c r="G12" s="6"/>
      <c r="H12" s="6"/>
      <c r="I12" s="9" t="str">
        <f>[1]基本ﾃﾞｰﾀ!$D$22</f>
        <v>0995-12-3456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15">
      <c r="A13" s="5"/>
      <c r="B13" s="6"/>
      <c r="C13" s="8">
        <v>7</v>
      </c>
      <c r="D13" s="6" t="s">
        <v>8</v>
      </c>
      <c r="E13" s="6"/>
      <c r="F13" s="6"/>
      <c r="G13" s="6"/>
      <c r="H13" s="6"/>
      <c r="I13" s="9" t="str">
        <f>[1]基本ﾃﾞｰﾀ!$D$12</f>
        <v>西郷　隆盛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15">
      <c r="A14" s="5"/>
      <c r="B14" s="6"/>
      <c r="C14" s="8">
        <v>8</v>
      </c>
      <c r="D14" s="6" t="s">
        <v>9</v>
      </c>
      <c r="E14" s="6"/>
      <c r="F14" s="6"/>
      <c r="G14" s="6"/>
      <c r="H14" s="6"/>
      <c r="I14" s="6" t="str">
        <f>[1]職員ﾃﾞｰﾀ!$H$8</f>
        <v>鹿児島　一太郎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15">
      <c r="A15" s="5"/>
      <c r="B15" s="6"/>
      <c r="C15" s="8">
        <v>9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15">
      <c r="A16" s="5"/>
      <c r="B16" s="6"/>
      <c r="C16" s="8">
        <v>10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15">
      <c r="A17" s="5"/>
      <c r="B17" s="10" t="s">
        <v>10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15">
      <c r="A18" s="5"/>
      <c r="B18" s="6"/>
      <c r="C18" s="6" t="s">
        <v>11</v>
      </c>
      <c r="D18" s="6" t="s">
        <v>12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15">
      <c r="A19" s="5"/>
      <c r="B19" s="6"/>
      <c r="C19" s="6"/>
      <c r="D19" s="6" t="s">
        <v>13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7"/>
      <c r="Y19" s="7"/>
      <c r="Z19" s="7" t="str">
        <f>[1]基本ﾃﾞｰﾀ!$C$3</f>
        <v>Main.Producer:K.Saito / Second.Producer:M.Yamanokuchi　2002-2013 OA研究推進委員会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x14ac:dyDescent="0.15">
      <c r="A20" s="5"/>
      <c r="B20" s="6"/>
      <c r="C20" s="6" t="s">
        <v>14</v>
      </c>
      <c r="D20" s="6"/>
      <c r="E20" s="6"/>
      <c r="F20" s="6" t="s">
        <v>15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7"/>
      <c r="Y20" s="7"/>
      <c r="Z20" s="7" t="str">
        <f>[1]基本ﾃﾞｰﾀ!$C$4</f>
        <v>Microsoft Excel2000Pro SR1-00/07 &amp; IME2000/ATOK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15">
      <c r="A21" s="5"/>
      <c r="B21" s="6"/>
      <c r="C21" s="6" t="s">
        <v>16</v>
      </c>
      <c r="D21" s="6"/>
      <c r="E21" s="6"/>
      <c r="F21" s="6" t="s">
        <v>17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  <c r="Y21" s="7"/>
      <c r="Z21" s="7" t="str">
        <f>[1]基本ﾃﾞｰﾀ!$C$5</f>
        <v>つーるﾎﾞｯｸｽ　VBA MACRO　Ver9.11　Vol5.22　WIN7版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15">
      <c r="A22" s="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</sheetData>
  <mergeCells count="2">
    <mergeCell ref="I8:P8"/>
    <mergeCell ref="B4:W4"/>
  </mergeCells>
  <phoneticPr fontId="1"/>
  <pageMargins left="0.75" right="0.75" top="1" bottom="1" header="0.51200000000000001" footer="0.51200000000000001"/>
  <pageSetup paperSize="9" orientation="portrait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N69"/>
  <sheetViews>
    <sheetView tabSelected="1" workbookViewId="0">
      <selection activeCell="AC52" sqref="AC52:AM53"/>
    </sheetView>
  </sheetViews>
  <sheetFormatPr defaultRowHeight="13.5" x14ac:dyDescent="0.15"/>
  <cols>
    <col min="1" max="3" width="2.625" style="37" customWidth="1"/>
    <col min="4" max="4" width="6.125" style="37" customWidth="1"/>
    <col min="5" max="256" width="2.625" style="37" customWidth="1"/>
    <col min="257" max="16384" width="9" style="37"/>
  </cols>
  <sheetData>
    <row r="2" spans="3:39" x14ac:dyDescent="0.15">
      <c r="C2" s="26"/>
      <c r="D2" s="26"/>
      <c r="E2" s="172" t="s">
        <v>19</v>
      </c>
      <c r="F2" s="172"/>
      <c r="G2" s="172"/>
      <c r="H2" s="172"/>
      <c r="I2" s="172"/>
      <c r="J2" s="173" t="s">
        <v>18</v>
      </c>
      <c r="K2" s="174"/>
      <c r="L2" s="174"/>
      <c r="M2" s="175"/>
      <c r="N2" s="173" t="s">
        <v>48</v>
      </c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5"/>
    </row>
    <row r="3" spans="3:39" ht="18.75" x14ac:dyDescent="0.15">
      <c r="C3" s="38" t="s">
        <v>49</v>
      </c>
      <c r="D3" s="39">
        <v>11</v>
      </c>
      <c r="E3" s="176">
        <f>IF(D3="","",(VLOOKUP(D3,[1]職員ﾃﾞｰﾀ!$B$6:$BG$500,7)))</f>
        <v>0</v>
      </c>
      <c r="F3" s="176"/>
      <c r="G3" s="176"/>
      <c r="H3" s="176"/>
      <c r="I3" s="176"/>
      <c r="J3" s="177">
        <f>IF(D3="","",(VLOOKUP(D3,[1]職員ﾃﾞｰﾀ!$B$6:$BG$500,12)))</f>
        <v>0</v>
      </c>
      <c r="K3" s="178"/>
      <c r="L3" s="178"/>
      <c r="M3" s="179"/>
      <c r="N3" s="180">
        <f>IF(D3="","",(VLOOKUP(D3,[1]職員ﾃﾞｰﾀ!$B$6:$BG$500,13)))</f>
        <v>0</v>
      </c>
      <c r="O3" s="180"/>
      <c r="P3" s="180"/>
      <c r="Q3" s="180"/>
      <c r="R3" s="180"/>
      <c r="S3" s="181" t="str">
        <f>IF(D3="","",(VLOOKUP(D3,[1]職員ﾃﾞｰﾀ!$B$6:$BG$500,9)))&amp;IF(D3="","",(VLOOKUP(D3,[1]職員ﾃﾞｰﾀ!$B$6:$BG$500,10)))</f>
        <v/>
      </c>
      <c r="T3" s="182"/>
      <c r="U3" s="182"/>
      <c r="V3" s="182"/>
      <c r="W3" s="182"/>
      <c r="X3" s="182"/>
      <c r="Y3" s="182"/>
      <c r="Z3" s="183"/>
    </row>
    <row r="4" spans="3:39" x14ac:dyDescent="0.15">
      <c r="E4" s="162">
        <f>IF(D3="","",(VLOOKUP(D3,[1]職員ﾃﾞｰﾀ!$B$6:$BG$500,8)))</f>
        <v>0</v>
      </c>
      <c r="F4" s="163"/>
      <c r="G4" s="163"/>
      <c r="H4" s="163"/>
      <c r="I4" s="164"/>
      <c r="S4" s="166" t="str">
        <f>IF(D3="","",(VLOOKUP(D3,[1]職員ﾃﾞｰﾀ!$B$6:$BG$500,14)))&amp;"-"&amp;IF(D3="","",(VLOOKUP(D3,[1]職員ﾃﾞｰﾀ!$B$6:$BG$500,15)))&amp;"-"&amp;IF(D3="","",(VLOOKUP(D3,[1]職員ﾃﾞｰﾀ!$B$6:$BG$500,16)))</f>
        <v>--</v>
      </c>
      <c r="T4" s="167"/>
      <c r="U4" s="167"/>
      <c r="V4" s="167"/>
      <c r="W4" s="167"/>
      <c r="X4" s="167"/>
      <c r="Y4" s="167"/>
      <c r="Z4" s="168"/>
    </row>
    <row r="7" spans="3:39" ht="18.75" x14ac:dyDescent="0.15">
      <c r="F7" s="165" t="s">
        <v>82</v>
      </c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</row>
    <row r="8" spans="3:39" x14ac:dyDescent="0.15">
      <c r="E8" s="26"/>
      <c r="F8" s="26">
        <v>1</v>
      </c>
      <c r="G8" s="26">
        <v>2</v>
      </c>
      <c r="H8" s="26">
        <v>3</v>
      </c>
      <c r="I8" s="26">
        <v>4</v>
      </c>
      <c r="J8" s="26">
        <v>5</v>
      </c>
      <c r="K8" s="26">
        <v>6</v>
      </c>
      <c r="L8" s="26">
        <v>7</v>
      </c>
      <c r="M8" s="26">
        <v>8</v>
      </c>
      <c r="N8" s="26">
        <v>9</v>
      </c>
      <c r="O8" s="26">
        <v>10</v>
      </c>
      <c r="P8" s="26">
        <v>11</v>
      </c>
      <c r="Q8" s="26">
        <v>12</v>
      </c>
      <c r="R8" s="26">
        <v>13</v>
      </c>
      <c r="S8" s="26">
        <v>14</v>
      </c>
      <c r="T8" s="26">
        <v>15</v>
      </c>
      <c r="U8" s="26">
        <v>16</v>
      </c>
      <c r="V8" s="26">
        <v>17</v>
      </c>
      <c r="W8" s="26">
        <v>18</v>
      </c>
      <c r="X8" s="26">
        <v>19</v>
      </c>
      <c r="Y8" s="26">
        <v>20</v>
      </c>
      <c r="Z8" s="26">
        <v>21</v>
      </c>
      <c r="AA8" s="26">
        <v>22</v>
      </c>
      <c r="AB8" s="26">
        <v>23</v>
      </c>
      <c r="AC8" s="26">
        <v>24</v>
      </c>
      <c r="AD8" s="26">
        <v>25</v>
      </c>
      <c r="AE8" s="26">
        <v>26</v>
      </c>
      <c r="AF8" s="26">
        <v>27</v>
      </c>
      <c r="AG8" s="26">
        <v>28</v>
      </c>
      <c r="AH8" s="26">
        <v>29</v>
      </c>
      <c r="AI8" s="26">
        <v>30</v>
      </c>
      <c r="AJ8" s="26">
        <v>31</v>
      </c>
      <c r="AK8" s="26">
        <v>32</v>
      </c>
      <c r="AL8" s="26">
        <v>33</v>
      </c>
      <c r="AM8" s="26">
        <v>34</v>
      </c>
    </row>
    <row r="9" spans="3:39" x14ac:dyDescent="0.15">
      <c r="E9" s="26"/>
      <c r="F9" s="114" t="s">
        <v>95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</row>
    <row r="10" spans="3:39" ht="13.5" customHeight="1" x14ac:dyDescent="0.15">
      <c r="E10" s="26">
        <v>1</v>
      </c>
      <c r="T10" s="48"/>
      <c r="U10" s="48"/>
      <c r="V10" s="48"/>
      <c r="W10" s="169" t="s">
        <v>83</v>
      </c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40"/>
      <c r="AI10" s="40"/>
      <c r="AJ10" s="40"/>
      <c r="AK10" s="40"/>
      <c r="AL10" s="40"/>
      <c r="AM10" s="40"/>
    </row>
    <row r="11" spans="3:39" ht="13.5" customHeight="1" x14ac:dyDescent="0.15">
      <c r="E11" s="26">
        <v>2</v>
      </c>
      <c r="F11" s="40"/>
      <c r="G11" s="40"/>
      <c r="H11" s="171" t="s">
        <v>87</v>
      </c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48"/>
      <c r="U11" s="48"/>
      <c r="V11" s="48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14"/>
      <c r="AI11" s="114"/>
      <c r="AJ11" s="114"/>
      <c r="AK11" s="114"/>
      <c r="AL11" s="114"/>
      <c r="AM11" s="114"/>
    </row>
    <row r="12" spans="3:39" ht="13.5" customHeight="1" x14ac:dyDescent="0.15">
      <c r="E12" s="26">
        <v>3</v>
      </c>
      <c r="F12" s="40"/>
      <c r="G12" s="40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48"/>
      <c r="U12" s="48"/>
      <c r="V12" s="48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40"/>
      <c r="AI12" s="40"/>
      <c r="AJ12" s="40"/>
      <c r="AK12" s="40"/>
      <c r="AL12" s="40"/>
      <c r="AM12" s="40"/>
    </row>
    <row r="13" spans="3:39" x14ac:dyDescent="0.15">
      <c r="E13" s="26">
        <v>4</v>
      </c>
      <c r="F13" s="169" t="s">
        <v>71</v>
      </c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</row>
    <row r="14" spans="3:39" x14ac:dyDescent="0.15">
      <c r="E14" s="26">
        <v>5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</row>
    <row r="15" spans="3:39" x14ac:dyDescent="0.15">
      <c r="E15" s="26">
        <v>6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</row>
    <row r="16" spans="3:39" x14ac:dyDescent="0.15">
      <c r="E16" s="26">
        <v>7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101" t="s">
        <v>72</v>
      </c>
      <c r="AE16" s="101"/>
      <c r="AF16" s="101"/>
      <c r="AG16" s="101"/>
      <c r="AH16" s="170">
        <v>42599</v>
      </c>
      <c r="AI16" s="170"/>
      <c r="AJ16" s="170"/>
      <c r="AK16" s="170"/>
      <c r="AL16" s="170"/>
      <c r="AM16" s="170"/>
    </row>
    <row r="17" spans="5:40" ht="14.25" thickBot="1" x14ac:dyDescent="0.2">
      <c r="E17" s="26">
        <v>8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134" t="s">
        <v>88</v>
      </c>
      <c r="AF17" s="134"/>
      <c r="AG17" s="134"/>
      <c r="AH17" s="125" t="str">
        <f>基本ｼｰﾄ!I14</f>
        <v>鹿児島　一太郎</v>
      </c>
      <c r="AI17" s="125"/>
      <c r="AJ17" s="125"/>
      <c r="AK17" s="125"/>
      <c r="AL17" s="125"/>
      <c r="AM17" s="125"/>
    </row>
    <row r="18" spans="5:40" ht="14.25" thickTop="1" x14ac:dyDescent="0.15">
      <c r="E18" s="26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51"/>
      <c r="AF18" s="51"/>
      <c r="AG18" s="51"/>
      <c r="AH18" s="51"/>
      <c r="AI18" s="51"/>
      <c r="AJ18" s="51"/>
      <c r="AK18" s="51"/>
      <c r="AL18" s="51"/>
      <c r="AM18" s="51"/>
    </row>
    <row r="19" spans="5:40" ht="14.25" customHeight="1" x14ac:dyDescent="0.15">
      <c r="E19" s="26">
        <v>9</v>
      </c>
      <c r="F19" s="126" t="s">
        <v>96</v>
      </c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</row>
    <row r="20" spans="5:40" x14ac:dyDescent="0.15">
      <c r="E20" s="26">
        <v>11</v>
      </c>
      <c r="F20" s="159" t="s">
        <v>97</v>
      </c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</row>
    <row r="21" spans="5:40" x14ac:dyDescent="0.15">
      <c r="E21" s="26">
        <v>12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</row>
    <row r="22" spans="5:40" x14ac:dyDescent="0.15">
      <c r="E22" s="26">
        <v>13</v>
      </c>
      <c r="F22" s="81" t="s">
        <v>89</v>
      </c>
      <c r="G22" s="82"/>
      <c r="H22" s="82"/>
      <c r="I22" s="82"/>
      <c r="J22" s="82"/>
      <c r="K22" s="83"/>
      <c r="L22" s="41"/>
      <c r="M22" s="131" t="str">
        <f>基本ｼｰﾄ!$I$7</f>
        <v>鹿児島市立天文館小学校</v>
      </c>
      <c r="N22" s="127"/>
      <c r="O22" s="127"/>
      <c r="P22" s="127"/>
      <c r="Q22" s="127"/>
      <c r="R22" s="127"/>
      <c r="S22" s="127"/>
      <c r="T22" s="127"/>
      <c r="U22" s="127"/>
      <c r="V22" s="132"/>
      <c r="W22" s="106" t="s">
        <v>91</v>
      </c>
      <c r="X22" s="106"/>
      <c r="Y22" s="106"/>
      <c r="Z22" s="106"/>
      <c r="AA22" s="106"/>
      <c r="AB22" s="107"/>
      <c r="AC22" s="41"/>
      <c r="AD22" s="127">
        <f>$E$3</f>
        <v>0</v>
      </c>
      <c r="AE22" s="127"/>
      <c r="AF22" s="127"/>
      <c r="AG22" s="127"/>
      <c r="AH22" s="127"/>
      <c r="AI22" s="127"/>
      <c r="AJ22" s="127"/>
      <c r="AK22" s="127"/>
      <c r="AL22" s="127"/>
      <c r="AM22" s="128"/>
    </row>
    <row r="23" spans="5:40" x14ac:dyDescent="0.15">
      <c r="E23" s="26">
        <v>14</v>
      </c>
      <c r="F23" s="84"/>
      <c r="G23" s="85"/>
      <c r="H23" s="85"/>
      <c r="I23" s="85"/>
      <c r="J23" s="85"/>
      <c r="K23" s="86"/>
      <c r="L23" s="42"/>
      <c r="M23" s="129"/>
      <c r="N23" s="129"/>
      <c r="O23" s="129"/>
      <c r="P23" s="129"/>
      <c r="Q23" s="129"/>
      <c r="R23" s="129"/>
      <c r="S23" s="129"/>
      <c r="T23" s="129"/>
      <c r="U23" s="129"/>
      <c r="V23" s="133"/>
      <c r="W23" s="109"/>
      <c r="X23" s="109"/>
      <c r="Y23" s="109"/>
      <c r="Z23" s="109"/>
      <c r="AA23" s="109"/>
      <c r="AB23" s="110"/>
      <c r="AC23" s="42"/>
      <c r="AD23" s="129"/>
      <c r="AE23" s="129"/>
      <c r="AF23" s="129"/>
      <c r="AG23" s="129"/>
      <c r="AH23" s="129"/>
      <c r="AI23" s="129"/>
      <c r="AJ23" s="129"/>
      <c r="AK23" s="129"/>
      <c r="AL23" s="129"/>
      <c r="AM23" s="130"/>
    </row>
    <row r="24" spans="5:40" x14ac:dyDescent="0.15">
      <c r="E24" s="26">
        <v>15</v>
      </c>
      <c r="F24" s="105" t="s">
        <v>90</v>
      </c>
      <c r="G24" s="106"/>
      <c r="H24" s="106"/>
      <c r="I24" s="106"/>
      <c r="J24" s="106"/>
      <c r="K24" s="107"/>
      <c r="L24" s="41"/>
      <c r="M24" s="131" t="str">
        <f>基本ｼｰﾄ!$I$8</f>
        <v>654321</v>
      </c>
      <c r="N24" s="127"/>
      <c r="O24" s="127"/>
      <c r="P24" s="127"/>
      <c r="Q24" s="127"/>
      <c r="R24" s="127"/>
      <c r="S24" s="127"/>
      <c r="T24" s="127"/>
      <c r="U24" s="127"/>
      <c r="V24" s="132"/>
      <c r="W24" s="106" t="s">
        <v>92</v>
      </c>
      <c r="X24" s="106"/>
      <c r="Y24" s="106"/>
      <c r="Z24" s="106"/>
      <c r="AA24" s="106"/>
      <c r="AB24" s="107"/>
      <c r="AC24" s="41"/>
      <c r="AD24" s="127">
        <f>$J$3</f>
        <v>0</v>
      </c>
      <c r="AE24" s="127"/>
      <c r="AF24" s="127"/>
      <c r="AG24" s="127"/>
      <c r="AH24" s="127"/>
      <c r="AI24" s="127"/>
      <c r="AJ24" s="127"/>
      <c r="AK24" s="127"/>
      <c r="AL24" s="127"/>
      <c r="AM24" s="128"/>
    </row>
    <row r="25" spans="5:40" x14ac:dyDescent="0.15">
      <c r="E25" s="26">
        <v>16</v>
      </c>
      <c r="F25" s="108"/>
      <c r="G25" s="109"/>
      <c r="H25" s="109"/>
      <c r="I25" s="109"/>
      <c r="J25" s="109"/>
      <c r="K25" s="110"/>
      <c r="L25" s="42"/>
      <c r="M25" s="129"/>
      <c r="N25" s="129"/>
      <c r="O25" s="129"/>
      <c r="P25" s="129"/>
      <c r="Q25" s="129"/>
      <c r="R25" s="129"/>
      <c r="S25" s="129"/>
      <c r="T25" s="129"/>
      <c r="U25" s="129"/>
      <c r="V25" s="133"/>
      <c r="W25" s="109"/>
      <c r="X25" s="109"/>
      <c r="Y25" s="109"/>
      <c r="Z25" s="109"/>
      <c r="AA25" s="109"/>
      <c r="AB25" s="110"/>
      <c r="AC25" s="42"/>
      <c r="AD25" s="129"/>
      <c r="AE25" s="129"/>
      <c r="AF25" s="129"/>
      <c r="AG25" s="129"/>
      <c r="AH25" s="129"/>
      <c r="AI25" s="129"/>
      <c r="AJ25" s="129"/>
      <c r="AK25" s="129"/>
      <c r="AL25" s="129"/>
      <c r="AM25" s="130"/>
    </row>
    <row r="26" spans="5:40" ht="13.5" customHeight="1" x14ac:dyDescent="0.15">
      <c r="E26" s="26"/>
      <c r="F26" s="78" t="s">
        <v>98</v>
      </c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53"/>
    </row>
    <row r="27" spans="5:40" ht="13.5" customHeight="1" x14ac:dyDescent="0.15">
      <c r="E27" s="26"/>
      <c r="F27" s="105" t="s">
        <v>99</v>
      </c>
      <c r="G27" s="106"/>
      <c r="H27" s="106"/>
      <c r="I27" s="106"/>
      <c r="J27" s="106"/>
      <c r="K27" s="106"/>
      <c r="L27" s="117" t="s">
        <v>100</v>
      </c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9"/>
      <c r="AN27" s="53"/>
    </row>
    <row r="28" spans="5:40" ht="13.5" customHeight="1" x14ac:dyDescent="0.15">
      <c r="E28" s="26">
        <v>17</v>
      </c>
      <c r="F28" s="115"/>
      <c r="G28" s="116"/>
      <c r="H28" s="116"/>
      <c r="I28" s="116"/>
      <c r="J28" s="116"/>
      <c r="K28" s="116"/>
      <c r="L28" s="120" t="s">
        <v>73</v>
      </c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21"/>
    </row>
    <row r="29" spans="5:40" ht="13.5" customHeight="1" x14ac:dyDescent="0.15">
      <c r="E29" s="26">
        <v>18</v>
      </c>
      <c r="F29" s="108"/>
      <c r="G29" s="109"/>
      <c r="H29" s="109"/>
      <c r="I29" s="109"/>
      <c r="J29" s="109"/>
      <c r="K29" s="109"/>
      <c r="L29" s="122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4"/>
    </row>
    <row r="30" spans="5:40" x14ac:dyDescent="0.15">
      <c r="E30" s="26">
        <v>20</v>
      </c>
      <c r="F30" s="78" t="s">
        <v>101</v>
      </c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</row>
    <row r="31" spans="5:40" x14ac:dyDescent="0.15">
      <c r="E31" s="26">
        <v>23</v>
      </c>
      <c r="F31" s="81" t="s">
        <v>74</v>
      </c>
      <c r="G31" s="82"/>
      <c r="H31" s="82"/>
      <c r="I31" s="82"/>
      <c r="J31" s="82"/>
      <c r="K31" s="83"/>
      <c r="L31" s="41"/>
      <c r="M31" s="112"/>
      <c r="N31" s="112"/>
      <c r="O31" s="112"/>
      <c r="P31" s="112"/>
      <c r="Q31" s="111" t="s">
        <v>46</v>
      </c>
      <c r="R31" s="111"/>
      <c r="S31" s="112"/>
      <c r="T31" s="112"/>
      <c r="U31" s="111" t="s">
        <v>45</v>
      </c>
      <c r="V31" s="111"/>
      <c r="W31" s="112"/>
      <c r="X31" s="112"/>
      <c r="Y31" s="111" t="s">
        <v>44</v>
      </c>
      <c r="Z31" s="111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5"/>
    </row>
    <row r="32" spans="5:40" x14ac:dyDescent="0.15">
      <c r="E32" s="26">
        <v>24</v>
      </c>
      <c r="F32" s="84"/>
      <c r="G32" s="85"/>
      <c r="H32" s="85"/>
      <c r="I32" s="85"/>
      <c r="J32" s="85"/>
      <c r="K32" s="86"/>
      <c r="L32" s="42"/>
      <c r="M32" s="113"/>
      <c r="N32" s="113"/>
      <c r="O32" s="113"/>
      <c r="P32" s="113"/>
      <c r="Q32" s="102"/>
      <c r="R32" s="102"/>
      <c r="S32" s="113"/>
      <c r="T32" s="113"/>
      <c r="U32" s="102"/>
      <c r="V32" s="102"/>
      <c r="W32" s="113"/>
      <c r="X32" s="113"/>
      <c r="Y32" s="102"/>
      <c r="Z32" s="102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6"/>
    </row>
    <row r="33" spans="5:39" ht="13.5" customHeight="1" x14ac:dyDescent="0.15">
      <c r="E33" s="26">
        <v>26</v>
      </c>
      <c r="F33" s="78" t="s">
        <v>102</v>
      </c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</row>
    <row r="34" spans="5:39" ht="13.5" customHeight="1" x14ac:dyDescent="0.15">
      <c r="E34" s="26">
        <v>28</v>
      </c>
      <c r="F34" s="105" t="s">
        <v>41</v>
      </c>
      <c r="G34" s="106"/>
      <c r="H34" s="106"/>
      <c r="I34" s="106"/>
      <c r="J34" s="106"/>
      <c r="K34" s="107"/>
      <c r="L34" s="135">
        <v>42826</v>
      </c>
      <c r="M34" s="136"/>
      <c r="N34" s="136"/>
      <c r="O34" s="136"/>
      <c r="P34" s="136"/>
      <c r="Q34" s="136"/>
      <c r="R34" s="136"/>
      <c r="S34" s="136"/>
      <c r="T34" s="136"/>
      <c r="U34" s="139" t="s">
        <v>43</v>
      </c>
      <c r="V34" s="153">
        <f>IF(D3="","",(VLOOKUP(D3,[1]職員ﾃﾞｰﾀ!$B$6:$BG$500,43)))</f>
        <v>0</v>
      </c>
      <c r="W34" s="153"/>
      <c r="X34" s="153"/>
      <c r="Y34" s="153"/>
      <c r="Z34" s="153"/>
      <c r="AA34" s="153"/>
      <c r="AB34" s="153"/>
      <c r="AC34" s="153"/>
      <c r="AD34" s="153"/>
      <c r="AE34" s="49"/>
      <c r="AF34" s="49"/>
      <c r="AG34" s="43"/>
      <c r="AH34" s="43"/>
      <c r="AI34" s="49"/>
      <c r="AJ34" s="49"/>
      <c r="AK34" s="43"/>
      <c r="AL34" s="43"/>
      <c r="AM34" s="45"/>
    </row>
    <row r="35" spans="5:39" ht="13.5" customHeight="1" x14ac:dyDescent="0.15">
      <c r="E35" s="26">
        <v>29</v>
      </c>
      <c r="F35" s="108"/>
      <c r="G35" s="109"/>
      <c r="H35" s="109"/>
      <c r="I35" s="109"/>
      <c r="J35" s="109"/>
      <c r="K35" s="110"/>
      <c r="L35" s="137"/>
      <c r="M35" s="138"/>
      <c r="N35" s="138"/>
      <c r="O35" s="138"/>
      <c r="P35" s="138"/>
      <c r="Q35" s="138"/>
      <c r="R35" s="138"/>
      <c r="S35" s="138"/>
      <c r="T35" s="138"/>
      <c r="U35" s="140"/>
      <c r="V35" s="154"/>
      <c r="W35" s="154"/>
      <c r="X35" s="154"/>
      <c r="Y35" s="154"/>
      <c r="Z35" s="154"/>
      <c r="AA35" s="154"/>
      <c r="AB35" s="154"/>
      <c r="AC35" s="154"/>
      <c r="AD35" s="154"/>
      <c r="AE35" s="50"/>
      <c r="AF35" s="50"/>
      <c r="AG35" s="44"/>
      <c r="AH35" s="44"/>
      <c r="AI35" s="50"/>
      <c r="AJ35" s="50"/>
      <c r="AK35" s="44"/>
      <c r="AL35" s="44"/>
      <c r="AM35" s="46"/>
    </row>
    <row r="36" spans="5:39" x14ac:dyDescent="0.15">
      <c r="E36" s="26">
        <v>32</v>
      </c>
      <c r="F36" s="93" t="s">
        <v>77</v>
      </c>
      <c r="G36" s="82"/>
      <c r="H36" s="82"/>
      <c r="I36" s="82"/>
      <c r="J36" s="82"/>
      <c r="K36" s="83"/>
      <c r="L36" s="97" t="s">
        <v>75</v>
      </c>
      <c r="M36" s="97"/>
      <c r="N36" s="43"/>
      <c r="O36" s="127">
        <f>$N$3</f>
        <v>0</v>
      </c>
      <c r="P36" s="127"/>
      <c r="Q36" s="127"/>
      <c r="R36" s="127"/>
      <c r="S36" s="127"/>
      <c r="T36" s="127"/>
      <c r="U36" s="127"/>
      <c r="V36" s="127"/>
      <c r="W36" s="127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5"/>
    </row>
    <row r="37" spans="5:39" x14ac:dyDescent="0.15">
      <c r="E37" s="26">
        <v>33</v>
      </c>
      <c r="F37" s="94"/>
      <c r="G37" s="95"/>
      <c r="H37" s="95"/>
      <c r="I37" s="95"/>
      <c r="J37" s="95"/>
      <c r="K37" s="96"/>
      <c r="L37" s="98"/>
      <c r="M37" s="98"/>
      <c r="N37" s="40"/>
      <c r="O37" s="161"/>
      <c r="P37" s="161"/>
      <c r="Q37" s="161"/>
      <c r="R37" s="161"/>
      <c r="S37" s="161"/>
      <c r="T37" s="161"/>
      <c r="U37" s="161"/>
      <c r="V37" s="161"/>
      <c r="W37" s="161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7"/>
    </row>
    <row r="38" spans="5:39" x14ac:dyDescent="0.15">
      <c r="E38" s="26">
        <v>34</v>
      </c>
      <c r="F38" s="94"/>
      <c r="G38" s="95"/>
      <c r="H38" s="95"/>
      <c r="I38" s="95"/>
      <c r="J38" s="95"/>
      <c r="K38" s="96"/>
      <c r="L38" s="40"/>
      <c r="M38" s="40"/>
      <c r="N38" s="161" t="str">
        <f>$S$3</f>
        <v/>
      </c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47"/>
    </row>
    <row r="39" spans="5:39" x14ac:dyDescent="0.15">
      <c r="E39" s="26">
        <v>35</v>
      </c>
      <c r="F39" s="94"/>
      <c r="G39" s="95"/>
      <c r="H39" s="95"/>
      <c r="I39" s="95"/>
      <c r="J39" s="95"/>
      <c r="K39" s="96"/>
      <c r="L39" s="40"/>
      <c r="M39" s="40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47"/>
    </row>
    <row r="40" spans="5:39" x14ac:dyDescent="0.15">
      <c r="E40" s="26">
        <v>36</v>
      </c>
      <c r="F40" s="94"/>
      <c r="G40" s="95"/>
      <c r="H40" s="95"/>
      <c r="I40" s="95"/>
      <c r="J40" s="95"/>
      <c r="K40" s="96"/>
      <c r="L40" s="101" t="s">
        <v>76</v>
      </c>
      <c r="M40" s="101"/>
      <c r="N40" s="101"/>
      <c r="O40" s="40"/>
      <c r="P40" s="155" t="str">
        <f>$S$4</f>
        <v>--</v>
      </c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40"/>
      <c r="AG40" s="40"/>
      <c r="AH40" s="40"/>
      <c r="AI40" s="40"/>
      <c r="AJ40" s="40"/>
      <c r="AK40" s="40"/>
      <c r="AL40" s="40"/>
      <c r="AM40" s="47"/>
    </row>
    <row r="41" spans="5:39" x14ac:dyDescent="0.15">
      <c r="E41" s="26">
        <v>37</v>
      </c>
      <c r="F41" s="84"/>
      <c r="G41" s="85"/>
      <c r="H41" s="85"/>
      <c r="I41" s="85"/>
      <c r="J41" s="85"/>
      <c r="K41" s="86"/>
      <c r="L41" s="102"/>
      <c r="M41" s="102"/>
      <c r="N41" s="102"/>
      <c r="O41" s="44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44"/>
      <c r="AG41" s="44"/>
      <c r="AH41" s="44"/>
      <c r="AI41" s="44"/>
      <c r="AJ41" s="44"/>
      <c r="AK41" s="44"/>
      <c r="AL41" s="44"/>
      <c r="AM41" s="46"/>
    </row>
    <row r="42" spans="5:39" x14ac:dyDescent="0.15">
      <c r="E42" s="26"/>
      <c r="F42" s="80" t="s">
        <v>103</v>
      </c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</row>
    <row r="43" spans="5:39" ht="13.5" customHeight="1" x14ac:dyDescent="0.15">
      <c r="E43" s="26"/>
      <c r="F43" s="81" t="s">
        <v>42</v>
      </c>
      <c r="G43" s="82"/>
      <c r="H43" s="82"/>
      <c r="I43" s="82"/>
      <c r="J43" s="82"/>
      <c r="K43" s="83"/>
      <c r="L43" s="87" t="s">
        <v>104</v>
      </c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9"/>
    </row>
    <row r="44" spans="5:39" ht="13.5" customHeight="1" x14ac:dyDescent="0.15">
      <c r="E44" s="26"/>
      <c r="F44" s="84"/>
      <c r="G44" s="85"/>
      <c r="H44" s="85"/>
      <c r="I44" s="85"/>
      <c r="J44" s="85"/>
      <c r="K44" s="86"/>
      <c r="L44" s="90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2"/>
    </row>
    <row r="45" spans="5:39" ht="13.5" customHeight="1" x14ac:dyDescent="0.15">
      <c r="E45" s="26"/>
      <c r="F45" s="93" t="s">
        <v>105</v>
      </c>
      <c r="G45" s="82"/>
      <c r="H45" s="82"/>
      <c r="I45" s="82"/>
      <c r="J45" s="82"/>
      <c r="K45" s="83"/>
      <c r="L45" s="97" t="s">
        <v>34</v>
      </c>
      <c r="M45" s="97"/>
      <c r="N45" s="54"/>
      <c r="O45" s="99">
        <f>$N$3</f>
        <v>0</v>
      </c>
      <c r="P45" s="99"/>
      <c r="Q45" s="99"/>
      <c r="R45" s="99"/>
      <c r="S45" s="99"/>
      <c r="T45" s="99"/>
      <c r="U45" s="99"/>
      <c r="V45" s="99"/>
      <c r="W45" s="99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45"/>
    </row>
    <row r="46" spans="5:39" ht="13.5" customHeight="1" x14ac:dyDescent="0.15">
      <c r="E46" s="26"/>
      <c r="F46" s="94"/>
      <c r="G46" s="95"/>
      <c r="H46" s="95"/>
      <c r="I46" s="95"/>
      <c r="J46" s="95"/>
      <c r="K46" s="96"/>
      <c r="L46" s="98"/>
      <c r="M46" s="98"/>
      <c r="N46" s="55"/>
      <c r="O46" s="100"/>
      <c r="P46" s="100"/>
      <c r="Q46" s="100"/>
      <c r="R46" s="100"/>
      <c r="S46" s="100"/>
      <c r="T46" s="100"/>
      <c r="U46" s="100"/>
      <c r="V46" s="100"/>
      <c r="W46" s="100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47"/>
    </row>
    <row r="47" spans="5:39" ht="13.5" customHeight="1" x14ac:dyDescent="0.15">
      <c r="E47" s="26"/>
      <c r="F47" s="94"/>
      <c r="G47" s="95"/>
      <c r="H47" s="95"/>
      <c r="I47" s="95"/>
      <c r="J47" s="95"/>
      <c r="K47" s="96"/>
      <c r="L47" s="40"/>
      <c r="M47" s="40"/>
      <c r="N47" s="100" t="str">
        <f>$S$3</f>
        <v/>
      </c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47"/>
    </row>
    <row r="48" spans="5:39" ht="13.5" customHeight="1" x14ac:dyDescent="0.15">
      <c r="E48" s="26"/>
      <c r="F48" s="94"/>
      <c r="G48" s="95"/>
      <c r="H48" s="95"/>
      <c r="I48" s="95"/>
      <c r="J48" s="95"/>
      <c r="K48" s="96"/>
      <c r="L48" s="40"/>
      <c r="M48" s="4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47"/>
    </row>
    <row r="49" spans="5:39" ht="13.5" customHeight="1" x14ac:dyDescent="0.15">
      <c r="E49" s="26"/>
      <c r="F49" s="94"/>
      <c r="G49" s="95"/>
      <c r="H49" s="95"/>
      <c r="I49" s="95"/>
      <c r="J49" s="95"/>
      <c r="K49" s="96"/>
      <c r="L49" s="101" t="s">
        <v>76</v>
      </c>
      <c r="M49" s="101"/>
      <c r="N49" s="101"/>
      <c r="O49" s="40"/>
      <c r="P49" s="103" t="str">
        <f>$S$4</f>
        <v>--</v>
      </c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40"/>
      <c r="AG49" s="40"/>
      <c r="AH49" s="40"/>
      <c r="AI49" s="40"/>
      <c r="AJ49" s="40"/>
      <c r="AK49" s="40"/>
      <c r="AL49" s="40"/>
      <c r="AM49" s="47"/>
    </row>
    <row r="50" spans="5:39" ht="13.5" customHeight="1" x14ac:dyDescent="0.15">
      <c r="E50" s="26"/>
      <c r="F50" s="84"/>
      <c r="G50" s="85"/>
      <c r="H50" s="85"/>
      <c r="I50" s="85"/>
      <c r="J50" s="85"/>
      <c r="K50" s="86"/>
      <c r="L50" s="102"/>
      <c r="M50" s="102"/>
      <c r="N50" s="102"/>
      <c r="O50" s="4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44"/>
      <c r="AG50" s="44"/>
      <c r="AH50" s="44"/>
      <c r="AI50" s="44"/>
      <c r="AJ50" s="44"/>
      <c r="AK50" s="44"/>
      <c r="AL50" s="44"/>
      <c r="AM50" s="46"/>
    </row>
    <row r="51" spans="5:39" ht="13.5" customHeight="1" x14ac:dyDescent="0.15">
      <c r="E51" s="26">
        <v>39</v>
      </c>
      <c r="F51" s="79" t="s">
        <v>106</v>
      </c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</row>
    <row r="52" spans="5:39" x14ac:dyDescent="0.15">
      <c r="E52" s="26">
        <v>41</v>
      </c>
      <c r="F52" s="105" t="s">
        <v>78</v>
      </c>
      <c r="G52" s="106"/>
      <c r="H52" s="106"/>
      <c r="I52" s="106"/>
      <c r="J52" s="106"/>
      <c r="K52" s="107"/>
      <c r="L52" s="41"/>
      <c r="M52" s="143"/>
      <c r="N52" s="143"/>
      <c r="O52" s="143"/>
      <c r="P52" s="143"/>
      <c r="Q52" s="143"/>
      <c r="R52" s="143"/>
      <c r="S52" s="143"/>
      <c r="T52" s="143"/>
      <c r="U52" s="143"/>
      <c r="V52" s="144"/>
      <c r="W52" s="82" t="s">
        <v>79</v>
      </c>
      <c r="X52" s="82"/>
      <c r="Y52" s="82"/>
      <c r="Z52" s="82"/>
      <c r="AA52" s="82"/>
      <c r="AB52" s="83"/>
      <c r="AC52" s="147" t="s">
        <v>80</v>
      </c>
      <c r="AD52" s="148"/>
      <c r="AE52" s="148"/>
      <c r="AF52" s="148"/>
      <c r="AG52" s="148"/>
      <c r="AH52" s="148"/>
      <c r="AI52" s="148"/>
      <c r="AJ52" s="148"/>
      <c r="AK52" s="148"/>
      <c r="AL52" s="148"/>
      <c r="AM52" s="149"/>
    </row>
    <row r="53" spans="5:39" x14ac:dyDescent="0.15">
      <c r="E53" s="26">
        <v>42</v>
      </c>
      <c r="F53" s="108"/>
      <c r="G53" s="109"/>
      <c r="H53" s="109"/>
      <c r="I53" s="109"/>
      <c r="J53" s="109"/>
      <c r="K53" s="110"/>
      <c r="L53" s="42"/>
      <c r="M53" s="145"/>
      <c r="N53" s="145"/>
      <c r="O53" s="145"/>
      <c r="P53" s="145"/>
      <c r="Q53" s="145"/>
      <c r="R53" s="145"/>
      <c r="S53" s="145"/>
      <c r="T53" s="145"/>
      <c r="U53" s="145"/>
      <c r="V53" s="146"/>
      <c r="W53" s="85"/>
      <c r="X53" s="85"/>
      <c r="Y53" s="85"/>
      <c r="Z53" s="85"/>
      <c r="AA53" s="85"/>
      <c r="AB53" s="86"/>
      <c r="AC53" s="150"/>
      <c r="AD53" s="151"/>
      <c r="AE53" s="151"/>
      <c r="AF53" s="151"/>
      <c r="AG53" s="151"/>
      <c r="AH53" s="151"/>
      <c r="AI53" s="151"/>
      <c r="AJ53" s="151"/>
      <c r="AK53" s="151"/>
      <c r="AL53" s="151"/>
      <c r="AM53" s="152"/>
    </row>
    <row r="54" spans="5:39" x14ac:dyDescent="0.15">
      <c r="E54" s="26">
        <v>43</v>
      </c>
      <c r="F54" s="81" t="s">
        <v>40</v>
      </c>
      <c r="G54" s="82"/>
      <c r="H54" s="82"/>
      <c r="I54" s="82"/>
      <c r="J54" s="82"/>
      <c r="K54" s="83"/>
      <c r="L54" s="41"/>
      <c r="M54" s="141" t="str">
        <f>基本ｼｰﾄ!$I$8</f>
        <v>654321</v>
      </c>
      <c r="N54" s="99"/>
      <c r="O54" s="99"/>
      <c r="P54" s="99"/>
      <c r="Q54" s="99"/>
      <c r="R54" s="99"/>
      <c r="S54" s="99"/>
      <c r="T54" s="99"/>
      <c r="U54" s="99"/>
      <c r="V54" s="142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</row>
    <row r="55" spans="5:39" x14ac:dyDescent="0.15">
      <c r="E55" s="26">
        <v>44</v>
      </c>
      <c r="F55" s="84"/>
      <c r="G55" s="85"/>
      <c r="H55" s="85"/>
      <c r="I55" s="85"/>
      <c r="J55" s="85"/>
      <c r="K55" s="86"/>
      <c r="L55" s="42"/>
      <c r="M55" s="123"/>
      <c r="N55" s="123"/>
      <c r="O55" s="123"/>
      <c r="P55" s="123"/>
      <c r="Q55" s="123"/>
      <c r="R55" s="123"/>
      <c r="S55" s="123"/>
      <c r="T55" s="123"/>
      <c r="U55" s="123"/>
      <c r="V55" s="124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</row>
    <row r="56" spans="5:39" x14ac:dyDescent="0.15">
      <c r="E56" s="26"/>
      <c r="F56" s="79" t="s">
        <v>107</v>
      </c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</row>
    <row r="57" spans="5:39" ht="13.5" customHeight="1" x14ac:dyDescent="0.15">
      <c r="E57" s="26"/>
      <c r="F57" s="81" t="s">
        <v>74</v>
      </c>
      <c r="G57" s="82"/>
      <c r="H57" s="82"/>
      <c r="I57" s="82"/>
      <c r="J57" s="82"/>
      <c r="K57" s="83"/>
      <c r="L57" s="41"/>
      <c r="M57" s="112"/>
      <c r="N57" s="112"/>
      <c r="O57" s="112"/>
      <c r="P57" s="112"/>
      <c r="Q57" s="111" t="s">
        <v>46</v>
      </c>
      <c r="R57" s="111"/>
      <c r="S57" s="112"/>
      <c r="T57" s="112"/>
      <c r="U57" s="111" t="s">
        <v>45</v>
      </c>
      <c r="V57" s="111"/>
      <c r="W57" s="112"/>
      <c r="X57" s="112"/>
      <c r="Y57" s="111" t="s">
        <v>44</v>
      </c>
      <c r="Z57" s="111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5"/>
    </row>
    <row r="58" spans="5:39" ht="13.5" customHeight="1" x14ac:dyDescent="0.15">
      <c r="E58" s="26"/>
      <c r="F58" s="84"/>
      <c r="G58" s="85"/>
      <c r="H58" s="85"/>
      <c r="I58" s="85"/>
      <c r="J58" s="85"/>
      <c r="K58" s="86"/>
      <c r="L58" s="42"/>
      <c r="M58" s="113"/>
      <c r="N58" s="113"/>
      <c r="O58" s="113"/>
      <c r="P58" s="113"/>
      <c r="Q58" s="102"/>
      <c r="R58" s="102"/>
      <c r="S58" s="113"/>
      <c r="T58" s="113"/>
      <c r="U58" s="102"/>
      <c r="V58" s="102"/>
      <c r="W58" s="113"/>
      <c r="X58" s="113"/>
      <c r="Y58" s="102"/>
      <c r="Z58" s="102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6"/>
    </row>
    <row r="59" spans="5:39" x14ac:dyDescent="0.15">
      <c r="E59" s="26"/>
      <c r="F59" s="79" t="s">
        <v>112</v>
      </c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</row>
    <row r="60" spans="5:39" x14ac:dyDescent="0.15">
      <c r="E60" s="26">
        <v>48</v>
      </c>
      <c r="F60" s="40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74" t="str">
        <f>W10</f>
        <v>0120-15-3194</v>
      </c>
      <c r="AM60" s="74"/>
    </row>
    <row r="61" spans="5:39" x14ac:dyDescent="0.15">
      <c r="E61" s="26">
        <v>49</v>
      </c>
      <c r="F61" s="40"/>
      <c r="G61" s="73" t="s">
        <v>108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5"/>
      <c r="AM61" s="75"/>
    </row>
    <row r="62" spans="5:39" x14ac:dyDescent="0.15">
      <c r="E62" s="26">
        <v>50</v>
      </c>
      <c r="F62" s="40"/>
      <c r="G62" s="73" t="s">
        <v>109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5"/>
      <c r="AM62" s="75"/>
    </row>
    <row r="63" spans="5:39" x14ac:dyDescent="0.15">
      <c r="E63" s="26">
        <v>52</v>
      </c>
      <c r="F63" s="40"/>
      <c r="G63" s="73" t="s">
        <v>81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5"/>
      <c r="AM63" s="75"/>
    </row>
    <row r="64" spans="5:39" x14ac:dyDescent="0.15">
      <c r="E64" s="26">
        <v>53</v>
      </c>
      <c r="F64" s="40"/>
      <c r="G64" s="159" t="s">
        <v>93</v>
      </c>
      <c r="H64" s="159"/>
      <c r="I64" s="159"/>
      <c r="J64" s="159"/>
      <c r="K64" s="159"/>
      <c r="L64" s="159"/>
      <c r="M64" s="159"/>
      <c r="N64" s="159"/>
      <c r="O64" s="159"/>
      <c r="P64" s="159"/>
      <c r="Q64" s="160" t="s">
        <v>94</v>
      </c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75"/>
      <c r="AM64" s="75"/>
    </row>
    <row r="65" spans="5:39" x14ac:dyDescent="0.15">
      <c r="E65" s="26">
        <v>54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75"/>
      <c r="AM65" s="75"/>
    </row>
    <row r="66" spans="5:39" x14ac:dyDescent="0.15">
      <c r="E66" s="26">
        <v>58</v>
      </c>
      <c r="F66" s="134" t="s">
        <v>110</v>
      </c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75"/>
      <c r="AM66" s="75"/>
    </row>
    <row r="67" spans="5:39" x14ac:dyDescent="0.15">
      <c r="E67" s="26"/>
      <c r="F67" s="134" t="s">
        <v>111</v>
      </c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75"/>
      <c r="AM67" s="75"/>
    </row>
    <row r="68" spans="5:39" ht="18.75" x14ac:dyDescent="0.15">
      <c r="F68" s="76" t="s">
        <v>28</v>
      </c>
      <c r="G68" s="76"/>
      <c r="H68" s="76"/>
      <c r="I68" s="76"/>
      <c r="J68" s="76"/>
      <c r="K68" s="76"/>
      <c r="L68" s="76"/>
      <c r="M68" s="76"/>
      <c r="N68" s="76"/>
      <c r="O68" s="76"/>
      <c r="P68" s="77" t="s">
        <v>29</v>
      </c>
      <c r="Q68" s="77"/>
      <c r="R68" s="77"/>
      <c r="S68" s="157" t="s">
        <v>31</v>
      </c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75"/>
      <c r="AM68" s="75"/>
    </row>
    <row r="69" spans="5:39" ht="18.75" x14ac:dyDescent="0.15"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7" t="s">
        <v>30</v>
      </c>
      <c r="Q69" s="77"/>
      <c r="R69" s="77"/>
      <c r="S69" s="158" t="str">
        <f>W10</f>
        <v>0120-15-3194</v>
      </c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75"/>
      <c r="AM69" s="75"/>
    </row>
  </sheetData>
  <mergeCells count="90">
    <mergeCell ref="E2:I2"/>
    <mergeCell ref="J2:M2"/>
    <mergeCell ref="N2:Z2"/>
    <mergeCell ref="E3:I3"/>
    <mergeCell ref="J3:M3"/>
    <mergeCell ref="N3:R3"/>
    <mergeCell ref="S3:Z3"/>
    <mergeCell ref="O36:W37"/>
    <mergeCell ref="N38:AL39"/>
    <mergeCell ref="L40:N41"/>
    <mergeCell ref="F36:K41"/>
    <mergeCell ref="E4:I4"/>
    <mergeCell ref="F7:AM7"/>
    <mergeCell ref="S4:Z4"/>
    <mergeCell ref="AH11:AM11"/>
    <mergeCell ref="W10:AG12"/>
    <mergeCell ref="F20:AM21"/>
    <mergeCell ref="F22:K23"/>
    <mergeCell ref="F24:K25"/>
    <mergeCell ref="F13:AM14"/>
    <mergeCell ref="AD16:AG16"/>
    <mergeCell ref="AH16:AM16"/>
    <mergeCell ref="H11:S12"/>
    <mergeCell ref="F56:AM56"/>
    <mergeCell ref="F57:K58"/>
    <mergeCell ref="Y57:Z58"/>
    <mergeCell ref="F59:AM59"/>
    <mergeCell ref="F67:AK67"/>
    <mergeCell ref="M57:P58"/>
    <mergeCell ref="Q57:R58"/>
    <mergeCell ref="S57:T58"/>
    <mergeCell ref="U57:V58"/>
    <mergeCell ref="W57:X58"/>
    <mergeCell ref="G64:P64"/>
    <mergeCell ref="Q64:AK65"/>
    <mergeCell ref="G61:AK61"/>
    <mergeCell ref="U31:V32"/>
    <mergeCell ref="S31:T32"/>
    <mergeCell ref="L34:T35"/>
    <mergeCell ref="U34:U35"/>
    <mergeCell ref="F66:AK66"/>
    <mergeCell ref="F52:K53"/>
    <mergeCell ref="F54:K55"/>
    <mergeCell ref="M54:V55"/>
    <mergeCell ref="M52:V53"/>
    <mergeCell ref="W52:AB53"/>
    <mergeCell ref="AC52:AM53"/>
    <mergeCell ref="V34:AD35"/>
    <mergeCell ref="W31:X32"/>
    <mergeCell ref="Y31:Z32"/>
    <mergeCell ref="P40:AE41"/>
    <mergeCell ref="L36:M37"/>
    <mergeCell ref="F9:AM9"/>
    <mergeCell ref="F26:AM26"/>
    <mergeCell ref="F27:K29"/>
    <mergeCell ref="L27:AM27"/>
    <mergeCell ref="L28:AM29"/>
    <mergeCell ref="AH17:AM17"/>
    <mergeCell ref="F19:AM19"/>
    <mergeCell ref="AD22:AM23"/>
    <mergeCell ref="AD24:AM25"/>
    <mergeCell ref="M22:V23"/>
    <mergeCell ref="M24:V25"/>
    <mergeCell ref="W22:AB23"/>
    <mergeCell ref="W24:AB25"/>
    <mergeCell ref="AE17:AG17"/>
    <mergeCell ref="F30:AM30"/>
    <mergeCell ref="F33:AM33"/>
    <mergeCell ref="F51:AM51"/>
    <mergeCell ref="F42:AM42"/>
    <mergeCell ref="F43:K44"/>
    <mergeCell ref="L43:AM44"/>
    <mergeCell ref="F45:K50"/>
    <mergeCell ref="L45:M46"/>
    <mergeCell ref="O45:W46"/>
    <mergeCell ref="N47:AL48"/>
    <mergeCell ref="L49:N50"/>
    <mergeCell ref="P49:AE50"/>
    <mergeCell ref="F34:K35"/>
    <mergeCell ref="F31:K32"/>
    <mergeCell ref="Q31:R32"/>
    <mergeCell ref="M31:P32"/>
    <mergeCell ref="G62:AK62"/>
    <mergeCell ref="G63:AK63"/>
    <mergeCell ref="AL60:AM69"/>
    <mergeCell ref="F68:O69"/>
    <mergeCell ref="P68:R68"/>
    <mergeCell ref="P69:R69"/>
    <mergeCell ref="S68:AK68"/>
    <mergeCell ref="S69:AK69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554"/>
  <sheetViews>
    <sheetView showGridLines="0" showZeros="0" topLeftCell="A25" zoomScale="75" workbookViewId="0">
      <selection activeCell="AU76" sqref="AU76"/>
    </sheetView>
  </sheetViews>
  <sheetFormatPr defaultColWidth="3.625" defaultRowHeight="13.5" x14ac:dyDescent="0.15"/>
  <cols>
    <col min="1" max="2" width="3.625" style="12" customWidth="1"/>
    <col min="3" max="3" width="7" style="12" customWidth="1"/>
    <col min="4" max="4" width="6.25" style="12" customWidth="1"/>
    <col min="5" max="11" width="2.625" style="12" customWidth="1"/>
    <col min="12" max="25" width="3.625" style="12" customWidth="1"/>
    <col min="26" max="26" width="5.25" style="12" customWidth="1"/>
    <col min="27" max="27" width="5.125" style="12" customWidth="1"/>
    <col min="28" max="43" width="2.625" style="12" customWidth="1"/>
    <col min="44" max="51" width="3.625" style="12"/>
    <col min="52" max="52" width="4.25" style="12" bestFit="1" customWidth="1"/>
    <col min="53" max="54" width="3.625" style="12"/>
    <col min="55" max="55" width="3.75" style="12" bestFit="1" customWidth="1"/>
    <col min="56" max="57" width="3.625" style="12"/>
    <col min="58" max="58" width="4.25" style="12" bestFit="1" customWidth="1"/>
    <col min="59" max="59" width="3.625" style="12"/>
    <col min="60" max="60" width="3.625" style="12" customWidth="1"/>
    <col min="61" max="16384" width="3.625" style="12"/>
  </cols>
  <sheetData>
    <row r="1" spans="1:51" ht="6" customHeight="1" x14ac:dyDescent="0.15">
      <c r="A1" s="230"/>
      <c r="B1" s="231"/>
      <c r="C1" s="232"/>
      <c r="D1" s="233"/>
      <c r="E1" s="234"/>
      <c r="F1" s="235"/>
      <c r="G1" s="236"/>
      <c r="H1" s="237"/>
      <c r="I1" s="238"/>
      <c r="J1" s="242"/>
      <c r="K1" s="242"/>
      <c r="L1" s="242"/>
      <c r="M1" s="242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</row>
    <row r="3" spans="1:51" ht="17.25" x14ac:dyDescent="0.15">
      <c r="B3" s="241" t="s">
        <v>0</v>
      </c>
      <c r="C3" s="241"/>
      <c r="D3" s="241"/>
      <c r="E3" s="241"/>
      <c r="F3" s="241"/>
      <c r="G3" s="241"/>
      <c r="H3" s="241"/>
      <c r="I3" s="241"/>
      <c r="J3" s="24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51" x14ac:dyDescent="0.15">
      <c r="B4" s="1" t="str">
        <f>[1]基本ﾃﾞｰﾀ!$C$5</f>
        <v>つーるﾎﾞｯｸｽ　VBA MACRO　Ver9.11　Vol5.22　WIN7版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51" x14ac:dyDescent="0.15">
      <c r="B5" s="1" t="str">
        <f>[1]基本ﾃﾞｰﾀ!$C$3</f>
        <v>Main.Producer:K.Saito / Second.Producer:M.Yamanokuchi　2002-2013 OA研究推進委員会</v>
      </c>
      <c r="C5" s="1"/>
      <c r="D5" s="1"/>
      <c r="E5" s="1"/>
      <c r="F5" s="1"/>
      <c r="G5" s="1"/>
      <c r="H5" s="1"/>
      <c r="I5" s="1"/>
      <c r="J5" s="1"/>
      <c r="K5" s="1" t="str">
        <f>[1]基本ﾃﾞｰﾀ!$C$4</f>
        <v>Microsoft Excel2000Pro SR1-00/07 &amp; IME2000/ATOK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51" x14ac:dyDescent="0.15">
      <c r="B6" s="1"/>
      <c r="C6" s="2">
        <v>1</v>
      </c>
      <c r="D6" s="1" t="s">
        <v>1</v>
      </c>
      <c r="E6" s="1"/>
      <c r="F6" s="1"/>
      <c r="G6" s="1"/>
      <c r="H6" s="1"/>
      <c r="I6" s="4" t="str">
        <f>[1]基本ﾃﾞｰﾀ!$D8</f>
        <v>鹿児島市立天文館小学校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51" x14ac:dyDescent="0.15">
      <c r="B7" s="1"/>
      <c r="C7" s="2">
        <v>2</v>
      </c>
      <c r="D7" s="1" t="s">
        <v>3</v>
      </c>
      <c r="E7" s="1"/>
      <c r="F7" s="1"/>
      <c r="G7" s="1"/>
      <c r="H7" s="1"/>
      <c r="I7" s="239" t="str">
        <f>[1]基本ﾃﾞｰﾀ!$D$20</f>
        <v>654321</v>
      </c>
      <c r="J7" s="240"/>
      <c r="K7" s="240"/>
      <c r="L7" s="240"/>
      <c r="M7" s="240"/>
      <c r="N7" s="240"/>
      <c r="O7" s="240"/>
      <c r="P7" s="1"/>
      <c r="Q7" s="1"/>
      <c r="R7" s="1"/>
      <c r="S7" s="1"/>
      <c r="T7" s="1"/>
      <c r="U7" s="1"/>
      <c r="V7" s="1"/>
    </row>
    <row r="8" spans="1:51" x14ac:dyDescent="0.15">
      <c r="B8" s="1"/>
      <c r="C8" s="2">
        <v>3</v>
      </c>
      <c r="D8" s="1" t="s">
        <v>4</v>
      </c>
      <c r="E8" s="1"/>
      <c r="F8" s="1"/>
      <c r="G8" s="1"/>
      <c r="H8" s="1"/>
      <c r="I8" s="4" t="str">
        <f>[1]基本ﾃﾞｰﾀ!$D$11</f>
        <v>鹿児島市天文館1-1-1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1" x14ac:dyDescent="0.15">
      <c r="B9" s="1"/>
      <c r="C9" s="2">
        <v>4</v>
      </c>
      <c r="D9" s="1" t="s">
        <v>5</v>
      </c>
      <c r="E9" s="1"/>
      <c r="F9" s="1"/>
      <c r="G9" s="1"/>
      <c r="H9" s="1"/>
      <c r="I9" s="4" t="str">
        <f>[1]基本ﾃﾞｰﾀ!$D$21</f>
        <v>899-0001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51" x14ac:dyDescent="0.15">
      <c r="B10" s="1"/>
      <c r="C10" s="2">
        <v>5</v>
      </c>
      <c r="D10" s="1" t="s">
        <v>6</v>
      </c>
      <c r="E10" s="1"/>
      <c r="F10" s="1"/>
      <c r="G10" s="1"/>
      <c r="H10" s="1"/>
      <c r="I10" s="4" t="str">
        <f>[1]基本ﾃﾞｰﾀ!$D$22</f>
        <v>0995-12-3456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51" x14ac:dyDescent="0.15">
      <c r="B11" s="1"/>
      <c r="C11" s="2">
        <v>6</v>
      </c>
      <c r="D11" s="1" t="s">
        <v>7</v>
      </c>
      <c r="E11" s="1"/>
      <c r="F11" s="1"/>
      <c r="G11" s="1"/>
      <c r="H11" s="1"/>
      <c r="I11" s="4" t="str">
        <f>[1]基本ﾃﾞｰﾀ!$D$22</f>
        <v>0995-12-3456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51" x14ac:dyDescent="0.15">
      <c r="B12" s="1"/>
      <c r="C12" s="2">
        <v>7</v>
      </c>
      <c r="D12" s="1" t="s">
        <v>8</v>
      </c>
      <c r="E12" s="1"/>
      <c r="F12" s="1"/>
      <c r="G12" s="1"/>
      <c r="H12" s="1"/>
      <c r="I12" s="4" t="str">
        <f>[1]基本ﾃﾞｰﾀ!$D$12</f>
        <v>西郷　隆盛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51" x14ac:dyDescent="0.15">
      <c r="B13" s="1"/>
      <c r="C13" s="2">
        <v>8</v>
      </c>
      <c r="D13" s="1" t="s">
        <v>9</v>
      </c>
      <c r="E13" s="1"/>
      <c r="F13" s="1"/>
      <c r="G13" s="1"/>
      <c r="H13" s="1"/>
      <c r="I13" s="1" t="str">
        <f>[1]職員ﾃﾞｰﾀ!$H$8</f>
        <v>鹿児島　一太郎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51" x14ac:dyDescent="0.15">
      <c r="B14" s="1"/>
      <c r="C14" s="2">
        <v>9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51" x14ac:dyDescent="0.15">
      <c r="B15" s="1"/>
      <c r="C15" s="2">
        <v>10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51" x14ac:dyDescent="0.15">
      <c r="B16" s="3" t="s">
        <v>10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2:46" x14ac:dyDescent="0.15">
      <c r="B17" s="1"/>
      <c r="C17" s="1" t="s">
        <v>11</v>
      </c>
      <c r="D17" s="1" t="s">
        <v>12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2:46" x14ac:dyDescent="0.15">
      <c r="B18" s="1"/>
      <c r="C18" s="1"/>
      <c r="D18" s="1" t="s">
        <v>13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Y18" s="12" t="str">
        <f>[1]基本ﾃﾞｰﾀ!$C$3</f>
        <v>Main.Producer:K.Saito / Second.Producer:M.Yamanokuchi　2002-2013 OA研究推進委員会</v>
      </c>
    </row>
    <row r="19" spans="2:46" x14ac:dyDescent="0.15">
      <c r="B19" s="1"/>
      <c r="C19" s="1" t="s">
        <v>14</v>
      </c>
      <c r="D19" s="1"/>
      <c r="E19" s="1"/>
      <c r="F19" s="1" t="s">
        <v>15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Y19" s="12" t="str">
        <f>[1]基本ﾃﾞｰﾀ!$C$4</f>
        <v>Microsoft Excel2000Pro SR1-00/07 &amp; IME2000/ATOK</v>
      </c>
    </row>
    <row r="20" spans="2:46" x14ac:dyDescent="0.15">
      <c r="B20" s="1"/>
      <c r="C20" s="1" t="s">
        <v>16</v>
      </c>
      <c r="D20" s="1"/>
      <c r="E20" s="1"/>
      <c r="F20" s="1" t="s">
        <v>17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Y20" s="12" t="str">
        <f>[1]基本ﾃﾞｰﾀ!$C$5</f>
        <v>つーるﾎﾞｯｸｽ　VBA MACRO　Ver9.11　Vol5.22　WIN7版</v>
      </c>
    </row>
    <row r="22" spans="2:46" x14ac:dyDescent="0.15">
      <c r="D22" s="248" t="s">
        <v>60</v>
      </c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</row>
    <row r="23" spans="2:46" x14ac:dyDescent="0.15">
      <c r="E23" s="243" t="s">
        <v>19</v>
      </c>
      <c r="F23" s="243"/>
      <c r="G23" s="243"/>
      <c r="H23" s="243"/>
      <c r="I23" s="243"/>
      <c r="J23" s="245" t="s">
        <v>18</v>
      </c>
      <c r="K23" s="246"/>
      <c r="L23" s="246"/>
      <c r="M23" s="247"/>
      <c r="N23" s="243" t="s">
        <v>21</v>
      </c>
      <c r="O23" s="243"/>
      <c r="P23" s="243"/>
      <c r="Q23" s="243"/>
      <c r="R23" s="243" t="s">
        <v>22</v>
      </c>
      <c r="S23" s="243"/>
      <c r="T23" s="243"/>
      <c r="U23" s="243"/>
      <c r="V23" s="243"/>
    </row>
    <row r="24" spans="2:46" ht="17.25" customHeight="1" x14ac:dyDescent="0.15">
      <c r="C24" s="23" t="s">
        <v>56</v>
      </c>
      <c r="D24" s="66">
        <v>6</v>
      </c>
      <c r="E24" s="244">
        <f>IF(D24="","",(VLOOKUP(D24,[1]職員ﾃﾞｰﾀ!$B$6:$BG$500,7)))</f>
        <v>0</v>
      </c>
      <c r="F24" s="244"/>
      <c r="G24" s="244"/>
      <c r="H24" s="244"/>
      <c r="I24" s="244"/>
      <c r="J24" s="245">
        <f>IF(D24="","",(VLOOKUP(D24,[1]職員ﾃﾞｰﾀ!$B$6:$BG$500,12)))</f>
        <v>0</v>
      </c>
      <c r="K24" s="246"/>
      <c r="L24" s="246"/>
      <c r="M24" s="247"/>
      <c r="N24" s="229"/>
      <c r="O24" s="229"/>
      <c r="P24" s="229"/>
      <c r="Q24" s="229"/>
      <c r="R24" s="229"/>
      <c r="S24" s="229"/>
      <c r="T24" s="229"/>
      <c r="U24" s="229"/>
      <c r="V24" s="229"/>
      <c r="AB24" s="289" t="s">
        <v>65</v>
      </c>
      <c r="AC24" s="289"/>
      <c r="AD24" s="289"/>
      <c r="AE24" s="289"/>
      <c r="AF24" s="289"/>
      <c r="AG24" s="289"/>
      <c r="AH24" s="289"/>
      <c r="AI24" s="289"/>
      <c r="AJ24" s="289"/>
      <c r="AK24" s="289"/>
      <c r="AL24" s="289"/>
      <c r="AM24" s="289"/>
      <c r="AN24" s="289"/>
      <c r="AO24" s="289"/>
      <c r="AP24" s="289"/>
      <c r="AQ24" s="289"/>
      <c r="AR24" s="289"/>
      <c r="AS24" s="289"/>
      <c r="AT24" s="289"/>
    </row>
    <row r="25" spans="2:46" ht="17.25" customHeight="1" x14ac:dyDescent="0.15">
      <c r="C25" s="23" t="s">
        <v>50</v>
      </c>
      <c r="D25" s="66"/>
      <c r="E25" s="244" t="str">
        <f>IF(D25="","",(VLOOKUP(D25,[1]職員ﾃﾞｰﾀ!$B$6:$BG$500,7)))</f>
        <v/>
      </c>
      <c r="F25" s="244"/>
      <c r="G25" s="244"/>
      <c r="H25" s="244"/>
      <c r="I25" s="244"/>
      <c r="J25" s="245" t="str">
        <f>IF(D25="","",(VLOOKUP(D25,[1]職員ﾃﾞｰﾀ!$B$6:$BG$500,12)))</f>
        <v/>
      </c>
      <c r="K25" s="246"/>
      <c r="L25" s="246"/>
      <c r="M25" s="247"/>
      <c r="N25" s="229"/>
      <c r="O25" s="229"/>
      <c r="P25" s="229"/>
      <c r="Q25" s="229"/>
      <c r="R25" s="229"/>
      <c r="S25" s="229"/>
      <c r="T25" s="229"/>
      <c r="U25" s="229"/>
      <c r="V25" s="229"/>
      <c r="AB25" s="243" t="s">
        <v>19</v>
      </c>
      <c r="AC25" s="243"/>
      <c r="AD25" s="243"/>
      <c r="AE25" s="243"/>
      <c r="AF25" s="243"/>
      <c r="AG25" s="245" t="s">
        <v>18</v>
      </c>
      <c r="AH25" s="246"/>
      <c r="AI25" s="246"/>
      <c r="AJ25" s="247"/>
      <c r="AK25" s="243" t="s">
        <v>64</v>
      </c>
      <c r="AL25" s="243"/>
      <c r="AM25" s="243"/>
      <c r="AN25" s="243"/>
      <c r="AO25" s="243"/>
      <c r="AP25" s="243"/>
      <c r="AQ25" s="243"/>
      <c r="AR25" s="243"/>
      <c r="AS25" s="243"/>
      <c r="AT25" s="243"/>
    </row>
    <row r="26" spans="2:46" ht="17.25" customHeight="1" x14ac:dyDescent="0.15">
      <c r="C26" s="23" t="s">
        <v>51</v>
      </c>
      <c r="D26" s="66"/>
      <c r="E26" s="244" t="str">
        <f>IF(D26="","",(VLOOKUP(D26,[1]職員ﾃﾞｰﾀ!$B$6:$BG$500,7)))</f>
        <v/>
      </c>
      <c r="F26" s="244"/>
      <c r="G26" s="244"/>
      <c r="H26" s="244"/>
      <c r="I26" s="244"/>
      <c r="J26" s="245" t="str">
        <f>IF(D26="","",(VLOOKUP(D26,[1]職員ﾃﾞｰﾀ!$B$6:$BG$500,12)))</f>
        <v/>
      </c>
      <c r="K26" s="246"/>
      <c r="L26" s="246"/>
      <c r="M26" s="247"/>
      <c r="N26" s="229" t="str">
        <f>IF(D26="","",(VLOOKUP(D26,[1]職員ﾃﾞｰﾀ!$B$6:$BG$500,8)))</f>
        <v/>
      </c>
      <c r="O26" s="229"/>
      <c r="P26" s="229"/>
      <c r="Q26" s="229"/>
      <c r="R26" s="229"/>
      <c r="S26" s="229"/>
      <c r="T26" s="229"/>
      <c r="U26" s="229"/>
      <c r="V26" s="229"/>
      <c r="Z26" s="23" t="s">
        <v>49</v>
      </c>
      <c r="AA26" s="30"/>
      <c r="AB26" s="244" t="str">
        <f>IF(AA26="","",(VLOOKUP(AA26,[1]職員ﾃﾞｰﾀ!$B$6:$BG$500,7)))</f>
        <v/>
      </c>
      <c r="AC26" s="244"/>
      <c r="AD26" s="244"/>
      <c r="AE26" s="244"/>
      <c r="AF26" s="244"/>
      <c r="AG26" s="245" t="str">
        <f>IF(AA26="","",(VLOOKUP(AA26,[1]職員ﾃﾞｰﾀ!$B$6:$BG$500,12)))</f>
        <v/>
      </c>
      <c r="AH26" s="246"/>
      <c r="AI26" s="246"/>
      <c r="AJ26" s="247"/>
      <c r="AK26" s="203" t="str">
        <f>IF(AA26="","",$I$6)</f>
        <v/>
      </c>
      <c r="AL26" s="204"/>
      <c r="AM26" s="204"/>
      <c r="AN26" s="204"/>
      <c r="AO26" s="205"/>
      <c r="AP26" s="203" t="str">
        <f>IF(AA26="","",$I$10)</f>
        <v/>
      </c>
      <c r="AQ26" s="204"/>
      <c r="AR26" s="204"/>
      <c r="AS26" s="204"/>
      <c r="AT26" s="205"/>
    </row>
    <row r="27" spans="2:46" ht="17.25" customHeight="1" x14ac:dyDescent="0.15">
      <c r="C27" s="23" t="s">
        <v>52</v>
      </c>
      <c r="D27" s="66"/>
      <c r="E27" s="244" t="str">
        <f>IF(D27="","",(VLOOKUP(D27,[1]職員ﾃﾞｰﾀ!$B$6:$BG$500,7)))</f>
        <v/>
      </c>
      <c r="F27" s="244"/>
      <c r="G27" s="244"/>
      <c r="H27" s="244"/>
      <c r="I27" s="244"/>
      <c r="J27" s="245" t="str">
        <f>IF(D27="","",(VLOOKUP(D27,[1]職員ﾃﾞｰﾀ!$B$6:$BG$500,12)))</f>
        <v/>
      </c>
      <c r="K27" s="246"/>
      <c r="L27" s="246"/>
      <c r="M27" s="247"/>
      <c r="N27" s="229"/>
      <c r="O27" s="229"/>
      <c r="P27" s="229"/>
      <c r="Q27" s="229"/>
      <c r="R27" s="229"/>
      <c r="S27" s="229"/>
      <c r="T27" s="229"/>
      <c r="U27" s="229"/>
      <c r="V27" s="229"/>
      <c r="Z27" s="23" t="s">
        <v>50</v>
      </c>
      <c r="AA27" s="30"/>
      <c r="AB27" s="244" t="str">
        <f>IF(AA27="","",(VLOOKUP(AA27,[1]職員ﾃﾞｰﾀ!$B$6:$BG$500,7)))</f>
        <v/>
      </c>
      <c r="AC27" s="244"/>
      <c r="AD27" s="244"/>
      <c r="AE27" s="244"/>
      <c r="AF27" s="244"/>
      <c r="AG27" s="245" t="str">
        <f>IF(AA27="","",(VLOOKUP(AA27,[1]職員ﾃﾞｰﾀ!$B$6:$BG$500,12)))</f>
        <v/>
      </c>
      <c r="AH27" s="246"/>
      <c r="AI27" s="246"/>
      <c r="AJ27" s="247"/>
      <c r="AK27" s="203" t="str">
        <f>IF(AA27="","",$I$6)</f>
        <v/>
      </c>
      <c r="AL27" s="204"/>
      <c r="AM27" s="204"/>
      <c r="AN27" s="204"/>
      <c r="AO27" s="205"/>
      <c r="AP27" s="203" t="str">
        <f>IF(AA27="","",$I$10)</f>
        <v/>
      </c>
      <c r="AQ27" s="204"/>
      <c r="AR27" s="204"/>
      <c r="AS27" s="204"/>
      <c r="AT27" s="205"/>
    </row>
    <row r="28" spans="2:46" ht="17.25" customHeight="1" x14ac:dyDescent="0.15">
      <c r="C28" s="23" t="s">
        <v>53</v>
      </c>
      <c r="D28" s="66"/>
      <c r="E28" s="244" t="str">
        <f>IF(D28="","",(VLOOKUP(D28,[1]職員ﾃﾞｰﾀ!$B$6:$BG$500,7)))</f>
        <v/>
      </c>
      <c r="F28" s="244"/>
      <c r="G28" s="244"/>
      <c r="H28" s="244"/>
      <c r="I28" s="244"/>
      <c r="J28" s="245" t="str">
        <f>IF(D28="","",(VLOOKUP(D28,[1]職員ﾃﾞｰﾀ!$B$6:$BG$500,12)))</f>
        <v/>
      </c>
      <c r="K28" s="246"/>
      <c r="L28" s="246"/>
      <c r="M28" s="247"/>
      <c r="N28" s="229" t="str">
        <f>IF(D28="","",(VLOOKUP(D28,[1]職員ﾃﾞｰﾀ!$B$6:$BG$500,8)))</f>
        <v/>
      </c>
      <c r="O28" s="229"/>
      <c r="P28" s="229"/>
      <c r="Q28" s="229"/>
      <c r="R28" s="229"/>
      <c r="S28" s="229"/>
      <c r="T28" s="229"/>
      <c r="U28" s="229"/>
      <c r="V28" s="229"/>
    </row>
    <row r="29" spans="2:46" ht="17.25" customHeight="1" x14ac:dyDescent="0.15">
      <c r="C29" s="23" t="s">
        <v>54</v>
      </c>
      <c r="D29" s="66"/>
      <c r="E29" s="244" t="str">
        <f>IF(D29="","",(VLOOKUP(D29,[1]職員ﾃﾞｰﾀ!$B$6:$BG$500,7)))</f>
        <v/>
      </c>
      <c r="F29" s="244"/>
      <c r="G29" s="244"/>
      <c r="H29" s="244"/>
      <c r="I29" s="244"/>
      <c r="J29" s="245" t="str">
        <f>IF(D29="","",(VLOOKUP(D29,[1]職員ﾃﾞｰﾀ!$B$6:$BG$500,12)))</f>
        <v/>
      </c>
      <c r="K29" s="246"/>
      <c r="L29" s="246"/>
      <c r="M29" s="247"/>
      <c r="N29" s="229" t="str">
        <f>IF(D29="","",(VLOOKUP(D29,[1]職員ﾃﾞｰﾀ!$B$6:$BG$500,8)))</f>
        <v/>
      </c>
      <c r="O29" s="229"/>
      <c r="P29" s="229"/>
      <c r="Q29" s="229"/>
      <c r="R29" s="229"/>
      <c r="S29" s="229"/>
      <c r="T29" s="229"/>
      <c r="U29" s="229"/>
      <c r="V29" s="229"/>
    </row>
    <row r="30" spans="2:46" ht="17.25" customHeight="1" x14ac:dyDescent="0.15">
      <c r="C30" s="23" t="s">
        <v>55</v>
      </c>
      <c r="D30" s="66"/>
      <c r="E30" s="244" t="str">
        <f>IF(D30="","",(VLOOKUP(D30,[1]職員ﾃﾞｰﾀ!$B$6:$BG$500,7)))</f>
        <v/>
      </c>
      <c r="F30" s="244"/>
      <c r="G30" s="244"/>
      <c r="H30" s="244"/>
      <c r="I30" s="244"/>
      <c r="J30" s="245" t="str">
        <f>IF(D30="","",(VLOOKUP(D30,[1]職員ﾃﾞｰﾀ!$B$6:$BG$500,12)))</f>
        <v/>
      </c>
      <c r="K30" s="246"/>
      <c r="L30" s="246"/>
      <c r="M30" s="247"/>
      <c r="N30" s="229" t="str">
        <f>IF(D30="","",(VLOOKUP(D30,[1]職員ﾃﾞｰﾀ!$B$6:$BG$500,8)))</f>
        <v/>
      </c>
      <c r="O30" s="229"/>
      <c r="P30" s="229"/>
      <c r="Q30" s="229"/>
      <c r="R30" s="229"/>
      <c r="S30" s="229"/>
      <c r="T30" s="229"/>
      <c r="U30" s="229"/>
      <c r="V30" s="229"/>
    </row>
    <row r="31" spans="2:46" ht="17.25" customHeight="1" x14ac:dyDescent="0.15">
      <c r="C31" s="23" t="s">
        <v>57</v>
      </c>
      <c r="D31" s="29"/>
      <c r="E31" s="244" t="str">
        <f>IF(D31="","",(VLOOKUP(D31,[1]職員ﾃﾞｰﾀ!$B$6:$BG$500,7)))</f>
        <v/>
      </c>
      <c r="F31" s="244"/>
      <c r="G31" s="244"/>
      <c r="H31" s="244"/>
      <c r="I31" s="244"/>
      <c r="J31" s="245" t="str">
        <f>IF(D31="","",(VLOOKUP(D31,[1]職員ﾃﾞｰﾀ!$B$6:$BG$500,12)))</f>
        <v/>
      </c>
      <c r="K31" s="246"/>
      <c r="L31" s="246"/>
      <c r="M31" s="247"/>
      <c r="N31" s="229" t="str">
        <f>IF(D31="","",(VLOOKUP(D31,[1]職員ﾃﾞｰﾀ!$B$6:$BG$500,8)))</f>
        <v/>
      </c>
      <c r="O31" s="229"/>
      <c r="P31" s="229"/>
      <c r="Q31" s="229"/>
      <c r="R31" s="229"/>
      <c r="S31" s="229"/>
      <c r="T31" s="229"/>
      <c r="U31" s="229"/>
      <c r="V31" s="229"/>
    </row>
    <row r="32" spans="2:46" ht="17.25" customHeight="1" x14ac:dyDescent="0.15">
      <c r="C32" s="23" t="s">
        <v>58</v>
      </c>
      <c r="D32" s="29"/>
      <c r="E32" s="244" t="str">
        <f>IF(D32="","",(VLOOKUP(D32,[1]職員ﾃﾞｰﾀ!$B$6:$BG$500,7)))</f>
        <v/>
      </c>
      <c r="F32" s="244"/>
      <c r="G32" s="244"/>
      <c r="H32" s="244"/>
      <c r="I32" s="244"/>
      <c r="J32" s="245" t="str">
        <f>IF(D32="","",(VLOOKUP(D32,[1]職員ﾃﾞｰﾀ!$B$6:$BG$500,12)))</f>
        <v/>
      </c>
      <c r="K32" s="246"/>
      <c r="L32" s="246"/>
      <c r="M32" s="247"/>
      <c r="N32" s="229" t="str">
        <f>IF(D32="","",(VLOOKUP(D32,[1]職員ﾃﾞｰﾀ!$B$6:$BG$500,8)))</f>
        <v/>
      </c>
      <c r="O32" s="229"/>
      <c r="P32" s="229"/>
      <c r="Q32" s="229"/>
      <c r="R32" s="229"/>
      <c r="S32" s="229"/>
      <c r="T32" s="229"/>
      <c r="U32" s="229"/>
      <c r="V32" s="229"/>
    </row>
    <row r="33" spans="3:41" ht="17.25" customHeight="1" x14ac:dyDescent="0.15">
      <c r="C33" s="23" t="s">
        <v>59</v>
      </c>
      <c r="D33" s="29"/>
      <c r="E33" s="244" t="str">
        <f>IF(D33="","",(VLOOKUP(D33,[1]職員ﾃﾞｰﾀ!$B$6:$BG$500,7)))</f>
        <v/>
      </c>
      <c r="F33" s="244"/>
      <c r="G33" s="244"/>
      <c r="H33" s="244"/>
      <c r="I33" s="244"/>
      <c r="J33" s="245" t="str">
        <f>IF(D33="","",(VLOOKUP(D33,[1]職員ﾃﾞｰﾀ!$B$6:$BG$500,12)))</f>
        <v/>
      </c>
      <c r="K33" s="246"/>
      <c r="L33" s="246"/>
      <c r="M33" s="247"/>
      <c r="N33" s="229" t="str">
        <f>IF(D33="","",(VLOOKUP(D33,[1]職員ﾃﾞｰﾀ!$B$6:$BG$500,8)))</f>
        <v/>
      </c>
      <c r="O33" s="229"/>
      <c r="P33" s="229"/>
      <c r="Q33" s="229"/>
      <c r="R33" s="229"/>
      <c r="S33" s="229"/>
      <c r="T33" s="229"/>
      <c r="U33" s="229"/>
      <c r="V33" s="229"/>
    </row>
    <row r="35" spans="3:41" ht="30" customHeight="1" x14ac:dyDescent="0.15">
      <c r="D35" s="249" t="str">
        <f>D22</f>
        <v>人事異動修正票</v>
      </c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49"/>
      <c r="AB35" s="249"/>
      <c r="AC35" s="249"/>
      <c r="AD35" s="249"/>
      <c r="AE35" s="249"/>
      <c r="AF35" s="249"/>
      <c r="AG35" s="249"/>
      <c r="AH35" s="249"/>
      <c r="AI35" s="249"/>
      <c r="AJ35" s="249"/>
      <c r="AK35" s="249"/>
      <c r="AL35" s="249"/>
      <c r="AM35" s="249"/>
      <c r="AN35" s="249"/>
      <c r="AO35" s="249"/>
    </row>
    <row r="36" spans="3:41" ht="22.5" customHeight="1" x14ac:dyDescent="0.15">
      <c r="D36" s="259" t="s">
        <v>61</v>
      </c>
      <c r="E36" s="259"/>
      <c r="F36" s="12" t="s">
        <v>23</v>
      </c>
      <c r="G36" s="266" t="str">
        <f>I6</f>
        <v>鹿児島市立天文館小学校</v>
      </c>
      <c r="H36" s="266"/>
      <c r="I36" s="266"/>
      <c r="J36" s="266"/>
      <c r="K36" s="266"/>
      <c r="L36" s="266"/>
      <c r="M36" s="266"/>
      <c r="N36" s="266"/>
      <c r="O36" s="266"/>
      <c r="R36" s="34"/>
      <c r="S36" s="35"/>
      <c r="T36" s="35"/>
      <c r="U36" s="35"/>
      <c r="AB36" s="259" t="s">
        <v>38</v>
      </c>
      <c r="AC36" s="259"/>
      <c r="AD36" s="259"/>
      <c r="AE36" s="259"/>
      <c r="AF36" s="262">
        <v>42818</v>
      </c>
      <c r="AG36" s="262"/>
      <c r="AH36" s="262"/>
      <c r="AI36" s="262"/>
      <c r="AJ36" s="262"/>
      <c r="AK36" s="262"/>
      <c r="AL36" s="262"/>
      <c r="AM36" s="262"/>
      <c r="AN36" s="262"/>
    </row>
    <row r="37" spans="3:41" ht="22.5" customHeight="1" x14ac:dyDescent="0.15">
      <c r="D37" s="259" t="s">
        <v>2</v>
      </c>
      <c r="E37" s="259"/>
      <c r="F37" s="259"/>
      <c r="G37" s="12" t="s">
        <v>23</v>
      </c>
      <c r="H37" s="260" t="str">
        <f>$I$7</f>
        <v>654321</v>
      </c>
      <c r="I37" s="249"/>
      <c r="J37" s="249"/>
      <c r="K37" s="249"/>
      <c r="L37" s="12" t="s">
        <v>24</v>
      </c>
      <c r="M37" s="33"/>
      <c r="R37" s="14"/>
      <c r="S37" s="14"/>
      <c r="T37" s="14"/>
      <c r="U37" s="14"/>
      <c r="AB37" s="32"/>
      <c r="AC37" s="32"/>
      <c r="AD37" s="32"/>
      <c r="AE37" s="32"/>
      <c r="AF37" s="31"/>
      <c r="AG37" s="31"/>
      <c r="AH37" s="31"/>
      <c r="AI37" s="31"/>
      <c r="AJ37" s="31"/>
      <c r="AK37" s="31"/>
      <c r="AL37" s="31"/>
      <c r="AM37" s="31"/>
      <c r="AN37" s="31"/>
    </row>
    <row r="38" spans="3:41" ht="22.5" customHeight="1" x14ac:dyDescent="0.15">
      <c r="D38" s="259" t="s">
        <v>69</v>
      </c>
      <c r="E38" s="259"/>
      <c r="F38" s="259"/>
      <c r="G38" s="290" t="str">
        <f>基本ｼｰﾄ!I14</f>
        <v>鹿児島　一太郎</v>
      </c>
      <c r="H38" s="290"/>
      <c r="I38" s="290"/>
      <c r="J38" s="290"/>
      <c r="K38" s="290"/>
      <c r="L38" s="290"/>
      <c r="M38" s="290"/>
      <c r="N38" s="290"/>
      <c r="P38" s="261" t="s">
        <v>25</v>
      </c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  <c r="AF38" s="261"/>
      <c r="AG38" s="261"/>
      <c r="AH38" s="261"/>
      <c r="AI38" s="261"/>
      <c r="AJ38" s="261"/>
      <c r="AK38" s="261"/>
      <c r="AL38" s="261"/>
      <c r="AM38" s="261"/>
      <c r="AN38" s="261"/>
    </row>
    <row r="39" spans="3:41" ht="22.5" customHeight="1" x14ac:dyDescent="0.15">
      <c r="D39" s="253" t="s">
        <v>18</v>
      </c>
      <c r="E39" s="254"/>
      <c r="F39" s="254"/>
      <c r="G39" s="254"/>
      <c r="H39" s="254"/>
      <c r="I39" s="254"/>
      <c r="J39" s="254"/>
      <c r="K39" s="255"/>
      <c r="L39" s="253" t="s">
        <v>19</v>
      </c>
      <c r="M39" s="254"/>
      <c r="N39" s="254"/>
      <c r="O39" s="254"/>
      <c r="P39" s="254"/>
      <c r="Q39" s="254"/>
      <c r="R39" s="255"/>
      <c r="S39" s="253" t="s">
        <v>20</v>
      </c>
      <c r="T39" s="254"/>
      <c r="U39" s="254"/>
      <c r="V39" s="254"/>
      <c r="W39" s="254"/>
      <c r="X39" s="254"/>
      <c r="Y39" s="254"/>
      <c r="Z39" s="254"/>
      <c r="AA39" s="254"/>
      <c r="AB39" s="254"/>
      <c r="AC39" s="255"/>
      <c r="AD39" s="253" t="s">
        <v>32</v>
      </c>
      <c r="AE39" s="254"/>
      <c r="AF39" s="254"/>
      <c r="AG39" s="254"/>
      <c r="AH39" s="254"/>
      <c r="AI39" s="254"/>
      <c r="AJ39" s="254"/>
      <c r="AK39" s="254"/>
      <c r="AL39" s="254"/>
      <c r="AM39" s="254"/>
      <c r="AN39" s="255"/>
    </row>
    <row r="40" spans="3:41" ht="22.5" customHeight="1" x14ac:dyDescent="0.15">
      <c r="D40" s="256"/>
      <c r="E40" s="257"/>
      <c r="F40" s="257"/>
      <c r="G40" s="257"/>
      <c r="H40" s="257"/>
      <c r="I40" s="257"/>
      <c r="J40" s="257"/>
      <c r="K40" s="258"/>
      <c r="L40" s="256"/>
      <c r="M40" s="257"/>
      <c r="N40" s="257"/>
      <c r="O40" s="257"/>
      <c r="P40" s="257"/>
      <c r="Q40" s="257"/>
      <c r="R40" s="258"/>
      <c r="S40" s="256"/>
      <c r="T40" s="257"/>
      <c r="U40" s="257"/>
      <c r="V40" s="257"/>
      <c r="W40" s="257"/>
      <c r="X40" s="257"/>
      <c r="Y40" s="257"/>
      <c r="Z40" s="257"/>
      <c r="AA40" s="257"/>
      <c r="AB40" s="257"/>
      <c r="AC40" s="258"/>
      <c r="AD40" s="256"/>
      <c r="AE40" s="257"/>
      <c r="AF40" s="257"/>
      <c r="AG40" s="257"/>
      <c r="AH40" s="257"/>
      <c r="AI40" s="257"/>
      <c r="AJ40" s="257"/>
      <c r="AK40" s="257"/>
      <c r="AL40" s="257"/>
      <c r="AM40" s="257"/>
      <c r="AN40" s="258"/>
    </row>
    <row r="41" spans="3:41" ht="33" customHeight="1" x14ac:dyDescent="0.15">
      <c r="C41" s="12">
        <v>1</v>
      </c>
      <c r="D41" s="263">
        <f>J24</f>
        <v>0</v>
      </c>
      <c r="E41" s="264"/>
      <c r="F41" s="264"/>
      <c r="G41" s="264"/>
      <c r="H41" s="264"/>
      <c r="I41" s="264"/>
      <c r="J41" s="264"/>
      <c r="K41" s="265"/>
      <c r="L41" s="250">
        <f>E24</f>
        <v>0</v>
      </c>
      <c r="M41" s="251"/>
      <c r="N41" s="251"/>
      <c r="O41" s="251"/>
      <c r="P41" s="251"/>
      <c r="Q41" s="251"/>
      <c r="R41" s="252"/>
      <c r="S41" s="250">
        <f t="shared" ref="S41:S50" si="0">N24</f>
        <v>0</v>
      </c>
      <c r="T41" s="251"/>
      <c r="U41" s="251"/>
      <c r="V41" s="251"/>
      <c r="W41" s="251"/>
      <c r="X41" s="251"/>
      <c r="Y41" s="251"/>
      <c r="Z41" s="251"/>
      <c r="AA41" s="251"/>
      <c r="AB41" s="251"/>
      <c r="AC41" s="252"/>
      <c r="AD41" s="200">
        <f>R24</f>
        <v>0</v>
      </c>
      <c r="AE41" s="201"/>
      <c r="AF41" s="201"/>
      <c r="AG41" s="201"/>
      <c r="AH41" s="201"/>
      <c r="AI41" s="201"/>
      <c r="AJ41" s="201"/>
      <c r="AK41" s="201"/>
      <c r="AL41" s="201"/>
      <c r="AM41" s="201"/>
      <c r="AN41" s="202"/>
    </row>
    <row r="42" spans="3:41" ht="33" customHeight="1" x14ac:dyDescent="0.15">
      <c r="C42" s="12">
        <v>2</v>
      </c>
      <c r="D42" s="263" t="str">
        <f t="shared" ref="D42:D47" si="1">J25</f>
        <v/>
      </c>
      <c r="E42" s="264"/>
      <c r="F42" s="264"/>
      <c r="G42" s="264"/>
      <c r="H42" s="264"/>
      <c r="I42" s="264"/>
      <c r="J42" s="264"/>
      <c r="K42" s="265"/>
      <c r="L42" s="250" t="str">
        <f t="shared" ref="L42:L47" si="2">E25</f>
        <v/>
      </c>
      <c r="M42" s="251"/>
      <c r="N42" s="251"/>
      <c r="O42" s="251"/>
      <c r="P42" s="251"/>
      <c r="Q42" s="251"/>
      <c r="R42" s="252"/>
      <c r="S42" s="250">
        <f t="shared" si="0"/>
        <v>0</v>
      </c>
      <c r="T42" s="251"/>
      <c r="U42" s="251"/>
      <c r="V42" s="251"/>
      <c r="W42" s="251"/>
      <c r="X42" s="251"/>
      <c r="Y42" s="251"/>
      <c r="Z42" s="251"/>
      <c r="AA42" s="251"/>
      <c r="AB42" s="251"/>
      <c r="AC42" s="252"/>
      <c r="AD42" s="200">
        <f t="shared" ref="AD42:AD47" si="3">R25</f>
        <v>0</v>
      </c>
      <c r="AE42" s="201"/>
      <c r="AF42" s="201"/>
      <c r="AG42" s="201"/>
      <c r="AH42" s="201"/>
      <c r="AI42" s="201"/>
      <c r="AJ42" s="201"/>
      <c r="AK42" s="201"/>
      <c r="AL42" s="201"/>
      <c r="AM42" s="201"/>
      <c r="AN42" s="202"/>
    </row>
    <row r="43" spans="3:41" ht="33" customHeight="1" x14ac:dyDescent="0.15">
      <c r="C43" s="12">
        <v>3</v>
      </c>
      <c r="D43" s="263" t="str">
        <f t="shared" si="1"/>
        <v/>
      </c>
      <c r="E43" s="264"/>
      <c r="F43" s="264"/>
      <c r="G43" s="264"/>
      <c r="H43" s="264"/>
      <c r="I43" s="264"/>
      <c r="J43" s="264"/>
      <c r="K43" s="265"/>
      <c r="L43" s="250" t="str">
        <f t="shared" si="2"/>
        <v/>
      </c>
      <c r="M43" s="251"/>
      <c r="N43" s="251"/>
      <c r="O43" s="251"/>
      <c r="P43" s="251"/>
      <c r="Q43" s="251"/>
      <c r="R43" s="252"/>
      <c r="S43" s="250" t="str">
        <f t="shared" si="0"/>
        <v/>
      </c>
      <c r="T43" s="251"/>
      <c r="U43" s="251"/>
      <c r="V43" s="251"/>
      <c r="W43" s="251"/>
      <c r="X43" s="251"/>
      <c r="Y43" s="251"/>
      <c r="Z43" s="251"/>
      <c r="AA43" s="251"/>
      <c r="AB43" s="251"/>
      <c r="AC43" s="252"/>
      <c r="AD43" s="200">
        <f t="shared" si="3"/>
        <v>0</v>
      </c>
      <c r="AE43" s="201"/>
      <c r="AF43" s="201"/>
      <c r="AG43" s="201"/>
      <c r="AH43" s="201"/>
      <c r="AI43" s="201"/>
      <c r="AJ43" s="201"/>
      <c r="AK43" s="201"/>
      <c r="AL43" s="201"/>
      <c r="AM43" s="201"/>
      <c r="AN43" s="202"/>
    </row>
    <row r="44" spans="3:41" ht="33" customHeight="1" x14ac:dyDescent="0.15">
      <c r="C44" s="12">
        <v>4</v>
      </c>
      <c r="D44" s="263" t="str">
        <f t="shared" si="1"/>
        <v/>
      </c>
      <c r="E44" s="264"/>
      <c r="F44" s="264"/>
      <c r="G44" s="264"/>
      <c r="H44" s="264"/>
      <c r="I44" s="264"/>
      <c r="J44" s="264"/>
      <c r="K44" s="265"/>
      <c r="L44" s="250" t="str">
        <f t="shared" si="2"/>
        <v/>
      </c>
      <c r="M44" s="251"/>
      <c r="N44" s="251"/>
      <c r="O44" s="251"/>
      <c r="P44" s="251"/>
      <c r="Q44" s="251"/>
      <c r="R44" s="252"/>
      <c r="S44" s="250">
        <f t="shared" si="0"/>
        <v>0</v>
      </c>
      <c r="T44" s="251"/>
      <c r="U44" s="251"/>
      <c r="V44" s="251"/>
      <c r="W44" s="251"/>
      <c r="X44" s="251"/>
      <c r="Y44" s="251"/>
      <c r="Z44" s="251"/>
      <c r="AA44" s="251"/>
      <c r="AB44" s="251"/>
      <c r="AC44" s="252"/>
      <c r="AD44" s="200">
        <f t="shared" ref="AD44" si="4">R27</f>
        <v>0</v>
      </c>
      <c r="AE44" s="201"/>
      <c r="AF44" s="201"/>
      <c r="AG44" s="201"/>
      <c r="AH44" s="201"/>
      <c r="AI44" s="201"/>
      <c r="AJ44" s="201"/>
      <c r="AK44" s="201"/>
      <c r="AL44" s="201"/>
      <c r="AM44" s="201"/>
      <c r="AN44" s="202"/>
    </row>
    <row r="45" spans="3:41" ht="33" customHeight="1" x14ac:dyDescent="0.15">
      <c r="C45" s="12">
        <v>5</v>
      </c>
      <c r="D45" s="263" t="str">
        <f t="shared" si="1"/>
        <v/>
      </c>
      <c r="E45" s="264"/>
      <c r="F45" s="264"/>
      <c r="G45" s="264"/>
      <c r="H45" s="264"/>
      <c r="I45" s="264"/>
      <c r="J45" s="264"/>
      <c r="K45" s="265"/>
      <c r="L45" s="250" t="str">
        <f t="shared" si="2"/>
        <v/>
      </c>
      <c r="M45" s="251"/>
      <c r="N45" s="251"/>
      <c r="O45" s="251"/>
      <c r="P45" s="251"/>
      <c r="Q45" s="251"/>
      <c r="R45" s="252"/>
      <c r="S45" s="250" t="str">
        <f t="shared" si="0"/>
        <v/>
      </c>
      <c r="T45" s="251"/>
      <c r="U45" s="251"/>
      <c r="V45" s="251"/>
      <c r="W45" s="251"/>
      <c r="X45" s="251"/>
      <c r="Y45" s="251"/>
      <c r="Z45" s="251"/>
      <c r="AA45" s="251"/>
      <c r="AB45" s="251"/>
      <c r="AC45" s="252"/>
      <c r="AD45" s="200">
        <f t="shared" si="3"/>
        <v>0</v>
      </c>
      <c r="AE45" s="201"/>
      <c r="AF45" s="201"/>
      <c r="AG45" s="201"/>
      <c r="AH45" s="201"/>
      <c r="AI45" s="201"/>
      <c r="AJ45" s="201"/>
      <c r="AK45" s="201"/>
      <c r="AL45" s="201"/>
      <c r="AM45" s="201"/>
      <c r="AN45" s="202"/>
    </row>
    <row r="46" spans="3:41" ht="33" customHeight="1" x14ac:dyDescent="0.15">
      <c r="C46" s="12">
        <v>6</v>
      </c>
      <c r="D46" s="263" t="str">
        <f t="shared" si="1"/>
        <v/>
      </c>
      <c r="E46" s="264"/>
      <c r="F46" s="264"/>
      <c r="G46" s="264"/>
      <c r="H46" s="264"/>
      <c r="I46" s="264"/>
      <c r="J46" s="264"/>
      <c r="K46" s="265"/>
      <c r="L46" s="250" t="str">
        <f t="shared" si="2"/>
        <v/>
      </c>
      <c r="M46" s="251"/>
      <c r="N46" s="251"/>
      <c r="O46" s="251"/>
      <c r="P46" s="251"/>
      <c r="Q46" s="251"/>
      <c r="R46" s="252"/>
      <c r="S46" s="250" t="str">
        <f t="shared" si="0"/>
        <v/>
      </c>
      <c r="T46" s="251"/>
      <c r="U46" s="251"/>
      <c r="V46" s="251"/>
      <c r="W46" s="251"/>
      <c r="X46" s="251"/>
      <c r="Y46" s="251"/>
      <c r="Z46" s="251"/>
      <c r="AA46" s="251"/>
      <c r="AB46" s="251"/>
      <c r="AC46" s="252"/>
      <c r="AD46" s="200">
        <f t="shared" si="3"/>
        <v>0</v>
      </c>
      <c r="AE46" s="201"/>
      <c r="AF46" s="201"/>
      <c r="AG46" s="201"/>
      <c r="AH46" s="201"/>
      <c r="AI46" s="201"/>
      <c r="AJ46" s="201"/>
      <c r="AK46" s="201"/>
      <c r="AL46" s="201"/>
      <c r="AM46" s="201"/>
      <c r="AN46" s="202"/>
    </row>
    <row r="47" spans="3:41" ht="33" customHeight="1" x14ac:dyDescent="0.15">
      <c r="C47" s="12">
        <v>7</v>
      </c>
      <c r="D47" s="263" t="str">
        <f t="shared" si="1"/>
        <v/>
      </c>
      <c r="E47" s="264"/>
      <c r="F47" s="264"/>
      <c r="G47" s="264"/>
      <c r="H47" s="264"/>
      <c r="I47" s="264"/>
      <c r="J47" s="264"/>
      <c r="K47" s="265"/>
      <c r="L47" s="250" t="str">
        <f t="shared" si="2"/>
        <v/>
      </c>
      <c r="M47" s="251"/>
      <c r="N47" s="251"/>
      <c r="O47" s="251"/>
      <c r="P47" s="251"/>
      <c r="Q47" s="251"/>
      <c r="R47" s="252"/>
      <c r="S47" s="250" t="str">
        <f t="shared" si="0"/>
        <v/>
      </c>
      <c r="T47" s="251"/>
      <c r="U47" s="251"/>
      <c r="V47" s="251"/>
      <c r="W47" s="251"/>
      <c r="X47" s="251"/>
      <c r="Y47" s="251"/>
      <c r="Z47" s="251"/>
      <c r="AA47" s="251"/>
      <c r="AB47" s="251"/>
      <c r="AC47" s="252"/>
      <c r="AD47" s="200">
        <f t="shared" si="3"/>
        <v>0</v>
      </c>
      <c r="AE47" s="201"/>
      <c r="AF47" s="201"/>
      <c r="AG47" s="201"/>
      <c r="AH47" s="201"/>
      <c r="AI47" s="201"/>
      <c r="AJ47" s="201"/>
      <c r="AK47" s="201"/>
      <c r="AL47" s="201"/>
      <c r="AM47" s="201"/>
      <c r="AN47" s="202"/>
    </row>
    <row r="48" spans="3:41" ht="33" customHeight="1" x14ac:dyDescent="0.15">
      <c r="C48" s="12">
        <v>8</v>
      </c>
      <c r="D48" s="263" t="str">
        <f>J31</f>
        <v/>
      </c>
      <c r="E48" s="264"/>
      <c r="F48" s="264"/>
      <c r="G48" s="264"/>
      <c r="H48" s="264"/>
      <c r="I48" s="264"/>
      <c r="J48" s="264"/>
      <c r="K48" s="265"/>
      <c r="L48" s="250" t="str">
        <f>E31</f>
        <v/>
      </c>
      <c r="M48" s="251"/>
      <c r="N48" s="251"/>
      <c r="O48" s="251"/>
      <c r="P48" s="251"/>
      <c r="Q48" s="251"/>
      <c r="R48" s="252"/>
      <c r="S48" s="250" t="str">
        <f t="shared" si="0"/>
        <v/>
      </c>
      <c r="T48" s="251"/>
      <c r="U48" s="251"/>
      <c r="V48" s="251"/>
      <c r="W48" s="251"/>
      <c r="X48" s="251"/>
      <c r="Y48" s="251"/>
      <c r="Z48" s="251"/>
      <c r="AA48" s="251"/>
      <c r="AB48" s="251"/>
      <c r="AC48" s="252"/>
      <c r="AD48" s="200">
        <f>R31</f>
        <v>0</v>
      </c>
      <c r="AE48" s="201"/>
      <c r="AF48" s="201"/>
      <c r="AG48" s="201"/>
      <c r="AH48" s="201"/>
      <c r="AI48" s="201"/>
      <c r="AJ48" s="201"/>
      <c r="AK48" s="201"/>
      <c r="AL48" s="201"/>
      <c r="AM48" s="201"/>
      <c r="AN48" s="202"/>
    </row>
    <row r="49" spans="3:40" ht="33" customHeight="1" x14ac:dyDescent="0.15">
      <c r="C49" s="12">
        <v>9</v>
      </c>
      <c r="D49" s="263" t="str">
        <f>J32</f>
        <v/>
      </c>
      <c r="E49" s="264"/>
      <c r="F49" s="264"/>
      <c r="G49" s="264"/>
      <c r="H49" s="264"/>
      <c r="I49" s="264"/>
      <c r="J49" s="264"/>
      <c r="K49" s="265"/>
      <c r="L49" s="250" t="str">
        <f>E32</f>
        <v/>
      </c>
      <c r="M49" s="251"/>
      <c r="N49" s="251"/>
      <c r="O49" s="251"/>
      <c r="P49" s="251"/>
      <c r="Q49" s="251"/>
      <c r="R49" s="252"/>
      <c r="S49" s="250" t="str">
        <f t="shared" si="0"/>
        <v/>
      </c>
      <c r="T49" s="251"/>
      <c r="U49" s="251"/>
      <c r="V49" s="251"/>
      <c r="W49" s="251"/>
      <c r="X49" s="251"/>
      <c r="Y49" s="251"/>
      <c r="Z49" s="251"/>
      <c r="AA49" s="251"/>
      <c r="AB49" s="251"/>
      <c r="AC49" s="252"/>
      <c r="AD49" s="200">
        <f>R32</f>
        <v>0</v>
      </c>
      <c r="AE49" s="201"/>
      <c r="AF49" s="201"/>
      <c r="AG49" s="201"/>
      <c r="AH49" s="201"/>
      <c r="AI49" s="201"/>
      <c r="AJ49" s="201"/>
      <c r="AK49" s="201"/>
      <c r="AL49" s="201"/>
      <c r="AM49" s="201"/>
      <c r="AN49" s="202"/>
    </row>
    <row r="50" spans="3:40" ht="33" customHeight="1" x14ac:dyDescent="0.15">
      <c r="C50" s="12">
        <v>10</v>
      </c>
      <c r="D50" s="263" t="str">
        <f>J33</f>
        <v/>
      </c>
      <c r="E50" s="264"/>
      <c r="F50" s="264"/>
      <c r="G50" s="264"/>
      <c r="H50" s="264"/>
      <c r="I50" s="264"/>
      <c r="J50" s="264"/>
      <c r="K50" s="265"/>
      <c r="L50" s="250" t="str">
        <f>E33</f>
        <v/>
      </c>
      <c r="M50" s="251"/>
      <c r="N50" s="251"/>
      <c r="O50" s="251"/>
      <c r="P50" s="251"/>
      <c r="Q50" s="251"/>
      <c r="R50" s="252"/>
      <c r="S50" s="250" t="str">
        <f t="shared" si="0"/>
        <v/>
      </c>
      <c r="T50" s="251"/>
      <c r="U50" s="251"/>
      <c r="V50" s="251"/>
      <c r="W50" s="251"/>
      <c r="X50" s="251"/>
      <c r="Y50" s="251"/>
      <c r="Z50" s="251"/>
      <c r="AA50" s="251"/>
      <c r="AB50" s="251"/>
      <c r="AC50" s="252"/>
      <c r="AD50" s="200">
        <f>R33</f>
        <v>0</v>
      </c>
      <c r="AE50" s="201"/>
      <c r="AF50" s="201"/>
      <c r="AG50" s="201"/>
      <c r="AH50" s="201"/>
      <c r="AI50" s="201"/>
      <c r="AJ50" s="201"/>
      <c r="AK50" s="201"/>
      <c r="AL50" s="201"/>
      <c r="AM50" s="201"/>
      <c r="AN50" s="202"/>
    </row>
    <row r="51" spans="3:40" ht="33" customHeight="1" x14ac:dyDescent="0.15">
      <c r="D51" s="267" t="s">
        <v>70</v>
      </c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  <c r="Q51" s="267"/>
      <c r="R51" s="267"/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67"/>
      <c r="AF51" s="267"/>
      <c r="AG51" s="267"/>
      <c r="AH51" s="267"/>
      <c r="AI51" s="267"/>
      <c r="AJ51" s="267"/>
      <c r="AK51" s="267"/>
      <c r="AL51" s="267"/>
      <c r="AM51" s="267"/>
      <c r="AN51" s="267"/>
    </row>
    <row r="52" spans="3:40" ht="20.25" customHeight="1" x14ac:dyDescent="0.15">
      <c r="D52" s="253" t="s">
        <v>18</v>
      </c>
      <c r="E52" s="254"/>
      <c r="F52" s="254"/>
      <c r="G52" s="254"/>
      <c r="H52" s="254"/>
      <c r="I52" s="254"/>
      <c r="J52" s="254"/>
      <c r="K52" s="255"/>
      <c r="L52" s="253" t="s">
        <v>19</v>
      </c>
      <c r="M52" s="254"/>
      <c r="N52" s="254"/>
      <c r="O52" s="254"/>
      <c r="P52" s="254"/>
      <c r="Q52" s="254"/>
      <c r="R52" s="255"/>
      <c r="S52" s="253" t="s">
        <v>62</v>
      </c>
      <c r="T52" s="254"/>
      <c r="U52" s="254"/>
      <c r="V52" s="254"/>
      <c r="W52" s="254"/>
      <c r="X52" s="254"/>
      <c r="Y52" s="254"/>
      <c r="Z52" s="254"/>
      <c r="AA52" s="254"/>
      <c r="AB52" s="254"/>
      <c r="AC52" s="255"/>
      <c r="AD52" s="253" t="s">
        <v>63</v>
      </c>
      <c r="AE52" s="254"/>
      <c r="AF52" s="254"/>
      <c r="AG52" s="254"/>
      <c r="AH52" s="254"/>
      <c r="AI52" s="254"/>
      <c r="AJ52" s="254"/>
      <c r="AK52" s="254"/>
      <c r="AL52" s="254"/>
      <c r="AM52" s="254"/>
      <c r="AN52" s="255"/>
    </row>
    <row r="53" spans="3:40" ht="20.25" customHeight="1" x14ac:dyDescent="0.15">
      <c r="D53" s="256"/>
      <c r="E53" s="257"/>
      <c r="F53" s="257"/>
      <c r="G53" s="257"/>
      <c r="H53" s="257"/>
      <c r="I53" s="257"/>
      <c r="J53" s="257"/>
      <c r="K53" s="258"/>
      <c r="L53" s="256"/>
      <c r="M53" s="257"/>
      <c r="N53" s="257"/>
      <c r="O53" s="257"/>
      <c r="P53" s="257"/>
      <c r="Q53" s="257"/>
      <c r="R53" s="258"/>
      <c r="S53" s="256"/>
      <c r="T53" s="257"/>
      <c r="U53" s="257"/>
      <c r="V53" s="257"/>
      <c r="W53" s="257"/>
      <c r="X53" s="257"/>
      <c r="Y53" s="257"/>
      <c r="Z53" s="257"/>
      <c r="AA53" s="257"/>
      <c r="AB53" s="257"/>
      <c r="AC53" s="258"/>
      <c r="AD53" s="256"/>
      <c r="AE53" s="257"/>
      <c r="AF53" s="257"/>
      <c r="AG53" s="257"/>
      <c r="AH53" s="257"/>
      <c r="AI53" s="257"/>
      <c r="AJ53" s="257"/>
      <c r="AK53" s="257"/>
      <c r="AL53" s="257"/>
      <c r="AM53" s="257"/>
      <c r="AN53" s="258"/>
    </row>
    <row r="54" spans="3:40" ht="33" customHeight="1" x14ac:dyDescent="0.15">
      <c r="D54" s="263" t="str">
        <f>AG26</f>
        <v/>
      </c>
      <c r="E54" s="264"/>
      <c r="F54" s="264"/>
      <c r="G54" s="264"/>
      <c r="H54" s="264"/>
      <c r="I54" s="264"/>
      <c r="J54" s="264"/>
      <c r="K54" s="265"/>
      <c r="L54" s="250" t="str">
        <f>AB26</f>
        <v/>
      </c>
      <c r="M54" s="251"/>
      <c r="N54" s="251"/>
      <c r="O54" s="251"/>
      <c r="P54" s="251"/>
      <c r="Q54" s="251"/>
      <c r="R54" s="252"/>
      <c r="S54" s="200" t="str">
        <f>AK26</f>
        <v/>
      </c>
      <c r="T54" s="201"/>
      <c r="U54" s="201"/>
      <c r="V54" s="201"/>
      <c r="W54" s="201"/>
      <c r="X54" s="201"/>
      <c r="Y54" s="201"/>
      <c r="Z54" s="201"/>
      <c r="AA54" s="201"/>
      <c r="AB54" s="201"/>
      <c r="AC54" s="202"/>
      <c r="AD54" s="200" t="str">
        <f>AP26</f>
        <v/>
      </c>
      <c r="AE54" s="201"/>
      <c r="AF54" s="201"/>
      <c r="AG54" s="201"/>
      <c r="AH54" s="201"/>
      <c r="AI54" s="201"/>
      <c r="AJ54" s="201"/>
      <c r="AK54" s="201"/>
      <c r="AL54" s="201"/>
      <c r="AM54" s="201"/>
      <c r="AN54" s="202"/>
    </row>
    <row r="55" spans="3:40" ht="33" customHeight="1" x14ac:dyDescent="0.15">
      <c r="D55" s="263" t="str">
        <f>AG27</f>
        <v/>
      </c>
      <c r="E55" s="264"/>
      <c r="F55" s="264"/>
      <c r="G55" s="264"/>
      <c r="H55" s="264"/>
      <c r="I55" s="264"/>
      <c r="J55" s="264"/>
      <c r="K55" s="265"/>
      <c r="L55" s="250" t="str">
        <f>AB27</f>
        <v/>
      </c>
      <c r="M55" s="251"/>
      <c r="N55" s="251"/>
      <c r="O55" s="251"/>
      <c r="P55" s="251"/>
      <c r="Q55" s="251"/>
      <c r="R55" s="252"/>
      <c r="S55" s="200" t="str">
        <f>AK27</f>
        <v/>
      </c>
      <c r="T55" s="201"/>
      <c r="U55" s="201"/>
      <c r="V55" s="201"/>
      <c r="W55" s="201"/>
      <c r="X55" s="201"/>
      <c r="Y55" s="201"/>
      <c r="Z55" s="201"/>
      <c r="AA55" s="201"/>
      <c r="AB55" s="201"/>
      <c r="AC55" s="202"/>
      <c r="AD55" s="200" t="str">
        <f>AP27</f>
        <v/>
      </c>
      <c r="AE55" s="201"/>
      <c r="AF55" s="201"/>
      <c r="AG55" s="201"/>
      <c r="AH55" s="201"/>
      <c r="AI55" s="201"/>
      <c r="AJ55" s="201"/>
      <c r="AK55" s="201"/>
      <c r="AL55" s="201"/>
      <c r="AM55" s="201"/>
      <c r="AN55" s="202"/>
    </row>
    <row r="56" spans="3:40" ht="33" customHeight="1" x14ac:dyDescent="0.15">
      <c r="D56" s="15"/>
      <c r="E56" s="15"/>
      <c r="F56" s="15"/>
      <c r="G56" s="15"/>
      <c r="H56" s="15"/>
      <c r="I56" s="15"/>
      <c r="J56" s="15"/>
      <c r="K56" s="1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271" t="str">
        <f>U59</f>
        <v>0120-15-3194</v>
      </c>
      <c r="AN56" s="271"/>
    </row>
    <row r="57" spans="3:40" ht="33" customHeight="1" x14ac:dyDescent="0.15">
      <c r="D57" s="17" t="s">
        <v>26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272"/>
      <c r="AN57" s="272"/>
    </row>
    <row r="58" spans="3:40" ht="33" customHeight="1" x14ac:dyDescent="0.15">
      <c r="D58" s="16"/>
      <c r="E58" s="16"/>
      <c r="F58" s="16"/>
      <c r="G58" s="16"/>
      <c r="H58" s="16"/>
      <c r="I58" s="16"/>
      <c r="J58" s="18" t="s">
        <v>27</v>
      </c>
      <c r="K58" s="16"/>
      <c r="L58" s="16"/>
      <c r="M58" s="16"/>
      <c r="N58" s="16"/>
      <c r="O58" s="16"/>
      <c r="P58" s="16"/>
      <c r="Q58" s="16"/>
      <c r="R58" s="16"/>
      <c r="S58" s="16" t="s">
        <v>29</v>
      </c>
      <c r="T58" s="16"/>
      <c r="U58" s="274" t="s">
        <v>31</v>
      </c>
      <c r="V58" s="274"/>
      <c r="W58" s="274"/>
      <c r="X58" s="274"/>
      <c r="Y58" s="274"/>
      <c r="Z58" s="274"/>
      <c r="AA58" s="274"/>
      <c r="AB58" s="274"/>
      <c r="AC58" s="274"/>
      <c r="AD58" s="16"/>
      <c r="AE58" s="16"/>
      <c r="AF58" s="16"/>
      <c r="AG58" s="16"/>
      <c r="AH58" s="16"/>
      <c r="AI58" s="16"/>
      <c r="AJ58" s="16"/>
      <c r="AK58" s="16"/>
      <c r="AL58" s="16"/>
      <c r="AM58" s="272"/>
      <c r="AN58" s="272"/>
    </row>
    <row r="59" spans="3:40" ht="33" customHeight="1" x14ac:dyDescent="0.15">
      <c r="D59" s="16"/>
      <c r="E59" s="16"/>
      <c r="F59" s="16"/>
      <c r="G59" s="16"/>
      <c r="H59" s="16"/>
      <c r="I59" s="16"/>
      <c r="J59" s="18" t="s">
        <v>28</v>
      </c>
      <c r="K59" s="16"/>
      <c r="L59" s="16"/>
      <c r="M59" s="16"/>
      <c r="N59" s="16"/>
      <c r="O59" s="16"/>
      <c r="P59" s="16"/>
      <c r="Q59" s="16"/>
      <c r="R59" s="16"/>
      <c r="S59" s="16" t="s">
        <v>30</v>
      </c>
      <c r="T59" s="16"/>
      <c r="U59" s="273" t="s">
        <v>85</v>
      </c>
      <c r="V59" s="273"/>
      <c r="W59" s="273"/>
      <c r="X59" s="273"/>
      <c r="Y59" s="273"/>
      <c r="Z59" s="273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272"/>
      <c r="AN59" s="272"/>
    </row>
    <row r="60" spans="3:40" ht="17.25" x14ac:dyDescent="0.15">
      <c r="AB60" s="16"/>
      <c r="AC60" s="16"/>
      <c r="AD60" s="19"/>
    </row>
    <row r="61" spans="3:40" ht="17.25" x14ac:dyDescent="0.15">
      <c r="AB61" s="16"/>
      <c r="AC61" s="16"/>
      <c r="AD61" s="19"/>
    </row>
    <row r="62" spans="3:40" ht="17.25" x14ac:dyDescent="0.15">
      <c r="AB62" s="16"/>
      <c r="AC62" s="16"/>
      <c r="AD62" s="19"/>
    </row>
    <row r="63" spans="3:40" ht="17.25" x14ac:dyDescent="0.15"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9"/>
    </row>
    <row r="64" spans="3:40" ht="17.25" x14ac:dyDescent="0.15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9"/>
    </row>
    <row r="65" spans="3:30" ht="17.25" x14ac:dyDescent="0.15"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9"/>
    </row>
    <row r="66" spans="3:30" s="22" customFormat="1" ht="6" customHeight="1" x14ac:dyDescent="0.15"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1"/>
    </row>
    <row r="67" spans="3:30" ht="17.25" x14ac:dyDescent="0.15"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9"/>
    </row>
    <row r="68" spans="3:30" ht="17.25" x14ac:dyDescent="0.15"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9"/>
    </row>
    <row r="69" spans="3:30" x14ac:dyDescent="0.15">
      <c r="D69" s="13" t="s">
        <v>33</v>
      </c>
    </row>
    <row r="70" spans="3:30" x14ac:dyDescent="0.15">
      <c r="E70" s="243" t="s">
        <v>19</v>
      </c>
      <c r="F70" s="243"/>
      <c r="G70" s="243"/>
      <c r="H70" s="243"/>
      <c r="I70" s="243"/>
      <c r="J70" s="245" t="s">
        <v>18</v>
      </c>
      <c r="K70" s="246"/>
      <c r="L70" s="246"/>
      <c r="M70" s="247"/>
      <c r="N70" s="245" t="s">
        <v>48</v>
      </c>
      <c r="O70" s="246"/>
      <c r="P70" s="246"/>
      <c r="Q70" s="246"/>
      <c r="R70" s="246"/>
      <c r="S70" s="246"/>
      <c r="T70" s="246"/>
      <c r="U70" s="246"/>
      <c r="V70" s="246"/>
      <c r="W70" s="246"/>
      <c r="X70" s="246"/>
      <c r="Y70" s="247"/>
    </row>
    <row r="71" spans="3:30" ht="18.75" x14ac:dyDescent="0.15">
      <c r="C71" s="23" t="s">
        <v>49</v>
      </c>
      <c r="D71" s="24"/>
      <c r="E71" s="206" t="str">
        <f>IF(D71="","",(VLOOKUP(D71,[1]職員ﾃﾞｰﾀ!$B$6:$BG$500,7)))</f>
        <v/>
      </c>
      <c r="F71" s="206"/>
      <c r="G71" s="206"/>
      <c r="H71" s="206"/>
      <c r="I71" s="206"/>
      <c r="J71" s="203" t="str">
        <f>IF(D71="","",(VLOOKUP(D71,[1]職員ﾃﾞｰﾀ!$B$6:$BG$500,12)))</f>
        <v/>
      </c>
      <c r="K71" s="204"/>
      <c r="L71" s="204"/>
      <c r="M71" s="205"/>
      <c r="N71" s="207" t="str">
        <f>IF(D71="","",(VLOOKUP(D71,[1]職員ﾃﾞｰﾀ!$B$6:$BG$500,13)))</f>
        <v/>
      </c>
      <c r="O71" s="207"/>
      <c r="P71" s="207"/>
      <c r="Q71" s="207"/>
      <c r="R71" s="268" t="str">
        <f>IF(D71="","",(VLOOKUP(D71,[1]職員ﾃﾞｰﾀ!$B$6:$BG$500,9)))&amp;IF(D71="","",(VLOOKUP(D71,[1]職員ﾃﾞｰﾀ!$B$6:$BG$500,10)))</f>
        <v/>
      </c>
      <c r="S71" s="269"/>
      <c r="T71" s="269"/>
      <c r="U71" s="269"/>
      <c r="V71" s="269"/>
      <c r="W71" s="269"/>
      <c r="X71" s="269"/>
      <c r="Y71" s="270"/>
    </row>
    <row r="72" spans="3:30" ht="18.75" x14ac:dyDescent="0.15">
      <c r="C72" s="23" t="s">
        <v>50</v>
      </c>
      <c r="D72" s="24"/>
      <c r="E72" s="206" t="str">
        <f>IF(D72="","",(VLOOKUP(D72,[1]職員ﾃﾞｰﾀ!$B$6:$BG$500,7)))</f>
        <v/>
      </c>
      <c r="F72" s="206"/>
      <c r="G72" s="206"/>
      <c r="H72" s="206"/>
      <c r="I72" s="206"/>
      <c r="J72" s="203" t="str">
        <f>IF(D72="","",(VLOOKUP(D72,[1]職員ﾃﾞｰﾀ!$B$6:$BG$500,12)))</f>
        <v/>
      </c>
      <c r="K72" s="204"/>
      <c r="L72" s="204"/>
      <c r="M72" s="205"/>
      <c r="N72" s="207" t="str">
        <f>IF(D72="","",(VLOOKUP(D72,[1]職員ﾃﾞｰﾀ!$B$6:$BG$500,13)))</f>
        <v/>
      </c>
      <c r="O72" s="207"/>
      <c r="P72" s="207"/>
      <c r="Q72" s="207"/>
      <c r="R72" s="268" t="str">
        <f>IF(D72="","",(VLOOKUP(D72,[1]職員ﾃﾞｰﾀ!$B$6:$BG$500,9)))&amp;IF(D72="","",(VLOOKUP(D72,[1]職員ﾃﾞｰﾀ!$B$6:$BG$500,10)))</f>
        <v/>
      </c>
      <c r="S72" s="269"/>
      <c r="T72" s="269"/>
      <c r="U72" s="269"/>
      <c r="V72" s="269"/>
      <c r="W72" s="269"/>
      <c r="X72" s="269"/>
      <c r="Y72" s="270"/>
    </row>
    <row r="73" spans="3:30" ht="18.75" x14ac:dyDescent="0.15">
      <c r="C73" s="23" t="s">
        <v>51</v>
      </c>
      <c r="D73" s="24"/>
      <c r="E73" s="206" t="str">
        <f>IF(D73="","",(VLOOKUP(D73,[1]職員ﾃﾞｰﾀ!$B$6:$BG$500,7)))</f>
        <v/>
      </c>
      <c r="F73" s="206"/>
      <c r="G73" s="206"/>
      <c r="H73" s="206"/>
      <c r="I73" s="206"/>
      <c r="J73" s="203" t="str">
        <f>IF(D73="","",(VLOOKUP(D73,[1]職員ﾃﾞｰﾀ!$B$6:$BG$500,12)))</f>
        <v/>
      </c>
      <c r="K73" s="204"/>
      <c r="L73" s="204"/>
      <c r="M73" s="205"/>
      <c r="N73" s="207" t="str">
        <f>IF(D73="","",(VLOOKUP(D73,[1]職員ﾃﾞｰﾀ!$B$6:$BG$500,13)))</f>
        <v/>
      </c>
      <c r="O73" s="207"/>
      <c r="P73" s="207"/>
      <c r="Q73" s="207"/>
      <c r="R73" s="268" t="str">
        <f>IF(D73="","",(VLOOKUP(D73,[1]職員ﾃﾞｰﾀ!$B$6:$BG$500,9)))&amp;IF(D73="","",(VLOOKUP(D73,[1]職員ﾃﾞｰﾀ!$B$6:$BG$500,10)))</f>
        <v/>
      </c>
      <c r="S73" s="269"/>
      <c r="T73" s="269"/>
      <c r="U73" s="269"/>
      <c r="V73" s="269"/>
      <c r="W73" s="269"/>
      <c r="X73" s="269"/>
      <c r="Y73" s="270"/>
    </row>
    <row r="74" spans="3:30" ht="18.75" x14ac:dyDescent="0.15">
      <c r="C74" s="23" t="s">
        <v>52</v>
      </c>
      <c r="D74" s="24"/>
      <c r="E74" s="206" t="str">
        <f>IF(D74="","",(VLOOKUP(D74,[1]職員ﾃﾞｰﾀ!$B$6:$BG$500,7)))</f>
        <v/>
      </c>
      <c r="F74" s="206"/>
      <c r="G74" s="206"/>
      <c r="H74" s="206"/>
      <c r="I74" s="206"/>
      <c r="J74" s="203" t="str">
        <f>IF(D74="","",(VLOOKUP(D74,[1]職員ﾃﾞｰﾀ!$B$6:$BG$500,12)))</f>
        <v/>
      </c>
      <c r="K74" s="204"/>
      <c r="L74" s="204"/>
      <c r="M74" s="205"/>
      <c r="N74" s="207" t="str">
        <f>IF(D74="","",(VLOOKUP(D74,[1]職員ﾃﾞｰﾀ!$B$6:$BG$500,13)))</f>
        <v/>
      </c>
      <c r="O74" s="207"/>
      <c r="P74" s="207"/>
      <c r="Q74" s="207"/>
      <c r="R74" s="268" t="str">
        <f>IF(D74="","",(VLOOKUP(D74,[1]職員ﾃﾞｰﾀ!$B$6:$BG$500,9)))&amp;IF(D74="","",(VLOOKUP(D74,[1]職員ﾃﾞｰﾀ!$B$6:$BG$500,10)))</f>
        <v/>
      </c>
      <c r="S74" s="269"/>
      <c r="T74" s="269"/>
      <c r="U74" s="269"/>
      <c r="V74" s="269"/>
      <c r="W74" s="269"/>
      <c r="X74" s="269"/>
      <c r="Y74" s="270"/>
    </row>
    <row r="75" spans="3:30" ht="18.75" x14ac:dyDescent="0.15">
      <c r="C75" s="23" t="s">
        <v>53</v>
      </c>
      <c r="D75" s="24"/>
      <c r="E75" s="206" t="str">
        <f>IF(D75="","",(VLOOKUP(D75,[1]職員ﾃﾞｰﾀ!$B$6:$BG$500,7)))</f>
        <v/>
      </c>
      <c r="F75" s="206"/>
      <c r="G75" s="206"/>
      <c r="H75" s="206"/>
      <c r="I75" s="206"/>
      <c r="J75" s="203" t="str">
        <f>IF(D75="","",(VLOOKUP(D75,[1]職員ﾃﾞｰﾀ!$B$6:$BG$500,12)))</f>
        <v/>
      </c>
      <c r="K75" s="204"/>
      <c r="L75" s="204"/>
      <c r="M75" s="205"/>
      <c r="N75" s="207" t="str">
        <f>IF(D75="","",(VLOOKUP(D75,[1]職員ﾃﾞｰﾀ!$B$6:$BG$500,13)))</f>
        <v/>
      </c>
      <c r="O75" s="207"/>
      <c r="P75" s="207"/>
      <c r="Q75" s="207"/>
      <c r="R75" s="268" t="str">
        <f>IF(D75="","",(VLOOKUP(D75,[1]職員ﾃﾞｰﾀ!$B$6:$BG$500,9)))&amp;IF(D75="","",(VLOOKUP(D75,[1]職員ﾃﾞｰﾀ!$B$6:$BG$500,10)))</f>
        <v/>
      </c>
      <c r="S75" s="269"/>
      <c r="T75" s="269"/>
      <c r="U75" s="269"/>
      <c r="V75" s="269"/>
      <c r="W75" s="269"/>
      <c r="X75" s="269"/>
      <c r="Y75" s="270"/>
    </row>
    <row r="76" spans="3:30" ht="18.75" x14ac:dyDescent="0.15">
      <c r="C76" s="23" t="s">
        <v>54</v>
      </c>
      <c r="D76" s="24"/>
      <c r="E76" s="206" t="str">
        <f>IF(D76="","",(VLOOKUP(D76,[1]職員ﾃﾞｰﾀ!$B$6:$BG$500,7)))</f>
        <v/>
      </c>
      <c r="F76" s="206"/>
      <c r="G76" s="206"/>
      <c r="H76" s="206"/>
      <c r="I76" s="206"/>
      <c r="J76" s="203" t="str">
        <f>IF(D76="","",(VLOOKUP(D76,[1]職員ﾃﾞｰﾀ!$B$6:$BG$500,12)))</f>
        <v/>
      </c>
      <c r="K76" s="204"/>
      <c r="L76" s="204"/>
      <c r="M76" s="205"/>
      <c r="N76" s="207" t="str">
        <f>IF(D76="","",(VLOOKUP(D76,[1]職員ﾃﾞｰﾀ!$B$6:$BG$500,13)))</f>
        <v/>
      </c>
      <c r="O76" s="207"/>
      <c r="P76" s="207"/>
      <c r="Q76" s="207"/>
      <c r="R76" s="268" t="str">
        <f>IF(D76="","",(VLOOKUP(D76,[1]職員ﾃﾞｰﾀ!$B$6:$BG$500,9)))&amp;IF(D76="","",(VLOOKUP(D76,[1]職員ﾃﾞｰﾀ!$B$6:$BG$500,10)))</f>
        <v/>
      </c>
      <c r="S76" s="269"/>
      <c r="T76" s="269"/>
      <c r="U76" s="269"/>
      <c r="V76" s="269"/>
      <c r="W76" s="269"/>
      <c r="X76" s="269"/>
      <c r="Y76" s="270"/>
    </row>
    <row r="77" spans="3:30" ht="18.75" x14ac:dyDescent="0.15">
      <c r="C77" s="23" t="s">
        <v>55</v>
      </c>
      <c r="D77" s="24"/>
      <c r="E77" s="206" t="str">
        <f>IF(D77="","",(VLOOKUP(D77,[1]職員ﾃﾞｰﾀ!$B$6:$BG$500,7)))</f>
        <v/>
      </c>
      <c r="F77" s="206"/>
      <c r="G77" s="206"/>
      <c r="H77" s="206"/>
      <c r="I77" s="206"/>
      <c r="J77" s="203" t="str">
        <f>IF(D77="","",(VLOOKUP(D77,[1]職員ﾃﾞｰﾀ!$B$6:$BG$500,12)))</f>
        <v/>
      </c>
      <c r="K77" s="204"/>
      <c r="L77" s="204"/>
      <c r="M77" s="205"/>
      <c r="N77" s="207" t="str">
        <f>IF(D77="","",(VLOOKUP(D77,[1]職員ﾃﾞｰﾀ!$B$6:$BG$500,13)))</f>
        <v/>
      </c>
      <c r="O77" s="207"/>
      <c r="P77" s="207"/>
      <c r="Q77" s="207"/>
      <c r="R77" s="268" t="str">
        <f>IF(D77="","",(VLOOKUP(D77,[1]職員ﾃﾞｰﾀ!$B$6:$BG$500,9)))&amp;IF(D77="","",(VLOOKUP(D77,[1]職員ﾃﾞｰﾀ!$B$6:$BG$500,10)))</f>
        <v/>
      </c>
      <c r="S77" s="269"/>
      <c r="T77" s="269"/>
      <c r="U77" s="269"/>
      <c r="V77" s="269"/>
      <c r="W77" s="269"/>
      <c r="X77" s="269"/>
      <c r="Y77" s="270"/>
    </row>
    <row r="78" spans="3:30" ht="18.75" x14ac:dyDescent="0.15">
      <c r="C78" s="23" t="s">
        <v>57</v>
      </c>
      <c r="D78" s="24"/>
      <c r="E78" s="206" t="str">
        <f>IF(D78="","",(VLOOKUP(D78,[1]職員ﾃﾞｰﾀ!$B$6:$BG$500,7)))</f>
        <v/>
      </c>
      <c r="F78" s="206"/>
      <c r="G78" s="206"/>
      <c r="H78" s="206"/>
      <c r="I78" s="206"/>
      <c r="J78" s="203" t="str">
        <f>IF(D78="","",(VLOOKUP(D78,[1]職員ﾃﾞｰﾀ!$B$6:$BG$500,12)))</f>
        <v/>
      </c>
      <c r="K78" s="204"/>
      <c r="L78" s="204"/>
      <c r="M78" s="205"/>
      <c r="N78" s="207" t="str">
        <f>IF(D78="","",(VLOOKUP(D78,[1]職員ﾃﾞｰﾀ!$B$6:$BG$500,13)))</f>
        <v/>
      </c>
      <c r="O78" s="207"/>
      <c r="P78" s="207"/>
      <c r="Q78" s="207"/>
      <c r="R78" s="268" t="str">
        <f>IF(D78="","",(VLOOKUP(D78,[1]職員ﾃﾞｰﾀ!$B$6:$BG$500,9)))&amp;IF(D78="","",(VLOOKUP(D78,[1]職員ﾃﾞｰﾀ!$B$6:$BG$500,10)))</f>
        <v/>
      </c>
      <c r="S78" s="269"/>
      <c r="T78" s="269"/>
      <c r="U78" s="269"/>
      <c r="V78" s="269"/>
      <c r="W78" s="269"/>
      <c r="X78" s="269"/>
      <c r="Y78" s="270"/>
    </row>
    <row r="79" spans="3:30" ht="18.75" x14ac:dyDescent="0.15">
      <c r="C79" s="23" t="s">
        <v>58</v>
      </c>
      <c r="D79" s="24"/>
      <c r="E79" s="206" t="str">
        <f>IF(D79="","",(VLOOKUP(D79,[1]職員ﾃﾞｰﾀ!$B$6:$BG$500,7)))</f>
        <v/>
      </c>
      <c r="F79" s="206"/>
      <c r="G79" s="206"/>
      <c r="H79" s="206"/>
      <c r="I79" s="206"/>
      <c r="J79" s="203" t="str">
        <f>IF(D79="","",(VLOOKUP(D79,[1]職員ﾃﾞｰﾀ!$B$6:$BG$500,12)))</f>
        <v/>
      </c>
      <c r="K79" s="204"/>
      <c r="L79" s="204"/>
      <c r="M79" s="205"/>
      <c r="N79" s="207" t="str">
        <f>IF(D79="","",(VLOOKUP(D79,[1]職員ﾃﾞｰﾀ!$B$6:$BG$500,13)))</f>
        <v/>
      </c>
      <c r="O79" s="207"/>
      <c r="P79" s="207"/>
      <c r="Q79" s="207"/>
      <c r="R79" s="268" t="str">
        <f>IF(D79="","",(VLOOKUP(D79,[1]職員ﾃﾞｰﾀ!$B$6:$BG$500,9)))&amp;IF(D79="","",(VLOOKUP(D79,[1]職員ﾃﾞｰﾀ!$B$6:$BG$500,10)))</f>
        <v/>
      </c>
      <c r="S79" s="269"/>
      <c r="T79" s="269"/>
      <c r="U79" s="269"/>
      <c r="V79" s="269"/>
      <c r="W79" s="269"/>
      <c r="X79" s="269"/>
      <c r="Y79" s="270"/>
    </row>
    <row r="80" spans="3:30" ht="18.75" x14ac:dyDescent="0.15">
      <c r="C80" s="23" t="s">
        <v>59</v>
      </c>
      <c r="D80" s="24"/>
      <c r="E80" s="206" t="str">
        <f>IF(D80="","",(VLOOKUP(D80,[1]職員ﾃﾞｰﾀ!$B$6:$BG$500,7)))</f>
        <v/>
      </c>
      <c r="F80" s="206"/>
      <c r="G80" s="206"/>
      <c r="H80" s="206"/>
      <c r="I80" s="206"/>
      <c r="J80" s="203" t="str">
        <f>IF(D80="","",(VLOOKUP(D80,[1]職員ﾃﾞｰﾀ!$B$6:$BG$500,12)))</f>
        <v/>
      </c>
      <c r="K80" s="204"/>
      <c r="L80" s="204"/>
      <c r="M80" s="205"/>
      <c r="N80" s="207" t="str">
        <f>IF(D80="","",(VLOOKUP(D80,[1]職員ﾃﾞｰﾀ!$B$6:$BG$500,13)))</f>
        <v/>
      </c>
      <c r="O80" s="207"/>
      <c r="P80" s="207"/>
      <c r="Q80" s="207"/>
      <c r="R80" s="268" t="str">
        <f>IF(D80="","",(VLOOKUP(D80,[1]職員ﾃﾞｰﾀ!$B$6:$BG$500,9)))&amp;IF(D80="","",(VLOOKUP(D80,[1]職員ﾃﾞｰﾀ!$B$6:$BG$500,10)))</f>
        <v/>
      </c>
      <c r="S80" s="269"/>
      <c r="T80" s="269"/>
      <c r="U80" s="269"/>
      <c r="V80" s="269"/>
      <c r="W80" s="269"/>
      <c r="X80" s="269"/>
      <c r="Y80" s="270"/>
    </row>
    <row r="81" spans="3:53" x14ac:dyDescent="0.15">
      <c r="D81" s="56">
        <v>1</v>
      </c>
      <c r="E81" s="56">
        <v>2</v>
      </c>
      <c r="F81" s="56">
        <v>3</v>
      </c>
      <c r="G81" s="56">
        <v>4</v>
      </c>
      <c r="H81" s="56">
        <v>5</v>
      </c>
      <c r="I81" s="56">
        <v>6</v>
      </c>
      <c r="J81" s="56">
        <v>7</v>
      </c>
      <c r="K81" s="56">
        <v>8</v>
      </c>
      <c r="L81" s="56">
        <v>9</v>
      </c>
      <c r="M81" s="56">
        <v>10</v>
      </c>
      <c r="N81" s="56">
        <v>11</v>
      </c>
      <c r="O81" s="56">
        <v>12</v>
      </c>
      <c r="P81" s="56">
        <v>13</v>
      </c>
      <c r="Q81" s="56">
        <v>14</v>
      </c>
      <c r="R81" s="56">
        <v>15</v>
      </c>
      <c r="S81" s="56">
        <v>16</v>
      </c>
      <c r="T81" s="56">
        <v>17</v>
      </c>
      <c r="U81" s="56">
        <v>18</v>
      </c>
      <c r="V81" s="56">
        <v>19</v>
      </c>
      <c r="W81" s="56">
        <v>20</v>
      </c>
      <c r="X81" s="56">
        <v>21</v>
      </c>
      <c r="Y81" s="56">
        <v>22</v>
      </c>
      <c r="Z81" s="56">
        <v>23</v>
      </c>
      <c r="AA81" s="56">
        <v>24</v>
      </c>
      <c r="AB81" s="56">
        <v>25</v>
      </c>
      <c r="AC81" s="56">
        <v>26</v>
      </c>
      <c r="AD81" s="56">
        <v>27</v>
      </c>
      <c r="AE81" s="56">
        <v>28</v>
      </c>
      <c r="AF81" s="56">
        <v>29</v>
      </c>
      <c r="AG81" s="56">
        <v>30</v>
      </c>
      <c r="AH81" s="56">
        <v>31</v>
      </c>
      <c r="AI81" s="56">
        <v>32</v>
      </c>
      <c r="AJ81" s="56">
        <v>33</v>
      </c>
      <c r="AK81" s="56">
        <v>34</v>
      </c>
      <c r="AL81" s="56">
        <v>35</v>
      </c>
      <c r="AM81" s="56">
        <v>36</v>
      </c>
      <c r="AN81" s="56">
        <v>37</v>
      </c>
      <c r="AO81" s="56">
        <v>38</v>
      </c>
      <c r="AP81" s="56">
        <v>39</v>
      </c>
      <c r="AQ81" s="56">
        <v>40</v>
      </c>
    </row>
    <row r="82" spans="3:53" ht="28.5" x14ac:dyDescent="0.15">
      <c r="C82" s="12">
        <v>1</v>
      </c>
      <c r="D82" s="294" t="str">
        <f>D69</f>
        <v>退職者連絡票</v>
      </c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294"/>
      <c r="X82" s="294"/>
      <c r="Y82" s="294"/>
      <c r="Z82" s="294"/>
      <c r="AA82" s="294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</row>
    <row r="83" spans="3:53" ht="26.1" customHeight="1" x14ac:dyDescent="0.15">
      <c r="D83" s="186" t="s">
        <v>47</v>
      </c>
      <c r="E83" s="186"/>
      <c r="F83" s="186"/>
      <c r="G83" s="185" t="str">
        <f>I6</f>
        <v>鹿児島市立天文館小学校</v>
      </c>
      <c r="H83" s="185"/>
      <c r="I83" s="185"/>
      <c r="J83" s="185"/>
      <c r="K83" s="185"/>
      <c r="L83" s="185"/>
      <c r="M83" s="185"/>
      <c r="N83" s="185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3:53" ht="26.1" customHeight="1" x14ac:dyDescent="0.15">
      <c r="D84" s="186" t="s">
        <v>2</v>
      </c>
      <c r="E84" s="186"/>
      <c r="F84" s="186"/>
      <c r="G84" s="221" t="str">
        <f>I7</f>
        <v>654321</v>
      </c>
      <c r="H84" s="221"/>
      <c r="I84" s="221"/>
      <c r="J84" s="221"/>
      <c r="K84" s="221"/>
      <c r="L84" s="221"/>
      <c r="M84" s="221"/>
      <c r="N84" s="221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200" t="s">
        <v>38</v>
      </c>
      <c r="AE84" s="201"/>
      <c r="AF84" s="202"/>
      <c r="AG84" s="295">
        <v>42818</v>
      </c>
      <c r="AH84" s="296"/>
      <c r="AI84" s="296"/>
      <c r="AJ84" s="296"/>
      <c r="AK84" s="296"/>
      <c r="AL84" s="296"/>
      <c r="AM84" s="296"/>
      <c r="AN84" s="296"/>
      <c r="AO84" s="296"/>
      <c r="AP84" s="296"/>
      <c r="AQ84" s="297"/>
    </row>
    <row r="85" spans="3:53" ht="26.1" customHeight="1" x14ac:dyDescent="0.15">
      <c r="C85" s="12">
        <v>2</v>
      </c>
      <c r="D85" s="186" t="s">
        <v>68</v>
      </c>
      <c r="E85" s="186"/>
      <c r="F85" s="186"/>
      <c r="G85" s="67"/>
      <c r="H85" s="251" t="str">
        <f>基本ｼｰﾄ!I14</f>
        <v>鹿児島　一太郎</v>
      </c>
      <c r="I85" s="251"/>
      <c r="J85" s="251"/>
      <c r="K85" s="251"/>
      <c r="L85" s="251"/>
      <c r="M85" s="251"/>
      <c r="N85" s="251"/>
    </row>
    <row r="86" spans="3:53" x14ac:dyDescent="0.15">
      <c r="C86" s="12">
        <v>3</v>
      </c>
      <c r="D86" s="261" t="s">
        <v>119</v>
      </c>
      <c r="E86" s="261"/>
      <c r="F86" s="261"/>
      <c r="G86" s="261"/>
      <c r="H86" s="261"/>
      <c r="I86" s="261"/>
      <c r="J86" s="261"/>
      <c r="K86" s="261"/>
      <c r="L86" s="261"/>
      <c r="M86" s="261"/>
      <c r="N86" s="261"/>
      <c r="O86" s="261"/>
      <c r="P86" s="261"/>
      <c r="Q86" s="261"/>
      <c r="R86" s="261"/>
      <c r="S86" s="261"/>
      <c r="T86" s="261"/>
      <c r="U86" s="261"/>
      <c r="V86" s="261"/>
      <c r="W86" s="261"/>
      <c r="X86" s="261"/>
      <c r="Y86" s="261"/>
      <c r="Z86" s="261"/>
      <c r="AA86" s="261"/>
      <c r="AB86" s="261"/>
      <c r="AC86" s="261"/>
      <c r="AD86" s="261"/>
      <c r="AE86" s="261"/>
      <c r="AF86" s="261"/>
      <c r="AG86" s="261"/>
      <c r="AH86" s="261"/>
      <c r="AI86" s="261"/>
      <c r="AJ86" s="261"/>
      <c r="AK86" s="261"/>
      <c r="AL86" s="261"/>
      <c r="AM86" s="261"/>
      <c r="AN86" s="261"/>
      <c r="AO86" s="261"/>
      <c r="AP86" s="261"/>
      <c r="AQ86" s="261"/>
    </row>
    <row r="87" spans="3:53" ht="13.5" customHeight="1" x14ac:dyDescent="0.15">
      <c r="C87" s="12">
        <v>4</v>
      </c>
      <c r="D87" s="217" t="s">
        <v>18</v>
      </c>
      <c r="E87" s="184"/>
      <c r="F87" s="184"/>
      <c r="G87" s="184"/>
      <c r="H87" s="184"/>
      <c r="I87" s="184"/>
      <c r="J87" s="184"/>
      <c r="K87" s="212"/>
      <c r="L87" s="217" t="s">
        <v>19</v>
      </c>
      <c r="M87" s="184"/>
      <c r="N87" s="184"/>
      <c r="O87" s="184"/>
      <c r="P87" s="184"/>
      <c r="Q87" s="184"/>
      <c r="R87" s="212"/>
      <c r="S87" s="217" t="s">
        <v>35</v>
      </c>
      <c r="T87" s="184"/>
      <c r="U87" s="184"/>
      <c r="V87" s="184"/>
      <c r="W87" s="184"/>
      <c r="X87" s="184"/>
      <c r="Y87" s="184"/>
      <c r="Z87" s="184"/>
      <c r="AA87" s="212"/>
      <c r="AB87" s="217" t="s">
        <v>36</v>
      </c>
      <c r="AC87" s="184"/>
      <c r="AD87" s="184"/>
      <c r="AE87" s="184"/>
      <c r="AF87" s="184"/>
      <c r="AG87" s="184"/>
      <c r="AH87" s="184"/>
      <c r="AI87" s="184"/>
      <c r="AJ87" s="184"/>
      <c r="AK87" s="212"/>
      <c r="AL87" s="184" t="s">
        <v>114</v>
      </c>
      <c r="AM87" s="184"/>
      <c r="AN87" s="184"/>
      <c r="AO87" s="184"/>
      <c r="AP87" s="184"/>
      <c r="AQ87" s="212"/>
      <c r="AR87" s="19"/>
      <c r="AS87" s="19"/>
      <c r="AT87" s="19"/>
      <c r="AU87" s="19"/>
      <c r="AV87" s="19"/>
      <c r="AW87" s="19"/>
      <c r="AX87" s="19"/>
      <c r="AY87" s="19"/>
      <c r="AZ87" s="19"/>
      <c r="BA87" s="19"/>
    </row>
    <row r="88" spans="3:53" ht="13.5" customHeight="1" x14ac:dyDescent="0.15">
      <c r="C88" s="12">
        <v>5</v>
      </c>
      <c r="D88" s="218"/>
      <c r="E88" s="185"/>
      <c r="F88" s="185"/>
      <c r="G88" s="185"/>
      <c r="H88" s="185"/>
      <c r="I88" s="185"/>
      <c r="J88" s="185"/>
      <c r="K88" s="213"/>
      <c r="L88" s="218"/>
      <c r="M88" s="185"/>
      <c r="N88" s="185"/>
      <c r="O88" s="185"/>
      <c r="P88" s="185"/>
      <c r="Q88" s="185"/>
      <c r="R88" s="213"/>
      <c r="S88" s="218"/>
      <c r="T88" s="185"/>
      <c r="U88" s="185"/>
      <c r="V88" s="185"/>
      <c r="W88" s="185"/>
      <c r="X88" s="185"/>
      <c r="Y88" s="185"/>
      <c r="Z88" s="185"/>
      <c r="AA88" s="213"/>
      <c r="AB88" s="218"/>
      <c r="AC88" s="185"/>
      <c r="AD88" s="185"/>
      <c r="AE88" s="185"/>
      <c r="AF88" s="185"/>
      <c r="AG88" s="185"/>
      <c r="AH88" s="185"/>
      <c r="AI88" s="185"/>
      <c r="AJ88" s="185"/>
      <c r="AK88" s="213"/>
      <c r="AL88" s="185"/>
      <c r="AM88" s="185"/>
      <c r="AN88" s="185"/>
      <c r="AO88" s="185"/>
      <c r="AP88" s="185"/>
      <c r="AQ88" s="213"/>
      <c r="AR88" s="19"/>
      <c r="AS88" s="19"/>
      <c r="AT88" s="19"/>
      <c r="AU88" s="19"/>
      <c r="AV88" s="19"/>
      <c r="AW88" s="19"/>
      <c r="AX88" s="19"/>
      <c r="AY88" s="19"/>
      <c r="AZ88" s="19"/>
      <c r="BA88" s="19"/>
    </row>
    <row r="89" spans="3:53" ht="27" customHeight="1" x14ac:dyDescent="0.15">
      <c r="C89" s="281">
        <v>1</v>
      </c>
      <c r="D89" s="283" t="str">
        <f>J71</f>
        <v/>
      </c>
      <c r="E89" s="284"/>
      <c r="F89" s="284"/>
      <c r="G89" s="284"/>
      <c r="H89" s="284"/>
      <c r="I89" s="284"/>
      <c r="J89" s="284"/>
      <c r="K89" s="285"/>
      <c r="L89" s="275" t="str">
        <f>E71</f>
        <v/>
      </c>
      <c r="M89" s="276"/>
      <c r="N89" s="276"/>
      <c r="O89" s="276"/>
      <c r="P89" s="276"/>
      <c r="Q89" s="276"/>
      <c r="R89" s="277"/>
      <c r="S89" s="61" t="s">
        <v>34</v>
      </c>
      <c r="T89" s="199" t="str">
        <f>N71</f>
        <v/>
      </c>
      <c r="U89" s="199"/>
      <c r="V89" s="199"/>
      <c r="W89" s="199"/>
      <c r="X89" s="199"/>
      <c r="Y89" s="62"/>
      <c r="Z89" s="62"/>
      <c r="AA89" s="63"/>
      <c r="AB89" s="217" t="str">
        <f>IF(D71="","",(VLOOKUP(D71,[1]職員ﾃﾞｰﾀ!$B$6:$BG$500,14)))</f>
        <v/>
      </c>
      <c r="AC89" s="184"/>
      <c r="AD89" s="210" t="s">
        <v>37</v>
      </c>
      <c r="AE89" s="184" t="str">
        <f>IF(D71="","",(VLOOKUP(D71,[1]職員ﾃﾞｰﾀ!$B$6:$BG$500,15)))</f>
        <v/>
      </c>
      <c r="AF89" s="184"/>
      <c r="AG89" s="184"/>
      <c r="AH89" s="210" t="s">
        <v>37</v>
      </c>
      <c r="AI89" s="184" t="str">
        <f>IF(D71="","",(VLOOKUP(D71,[1]職員ﾃﾞｰﾀ!$B$6:$BG$500,16)))</f>
        <v/>
      </c>
      <c r="AJ89" s="184"/>
      <c r="AK89" s="212"/>
      <c r="AL89" s="217" t="s">
        <v>115</v>
      </c>
      <c r="AM89" s="184"/>
      <c r="AN89" s="184"/>
      <c r="AO89" s="184" t="s">
        <v>116</v>
      </c>
      <c r="AP89" s="184"/>
      <c r="AQ89" s="212"/>
      <c r="AR89" s="19"/>
      <c r="AS89" s="19"/>
      <c r="AT89" s="19"/>
      <c r="AU89" s="19"/>
      <c r="AV89" s="19"/>
      <c r="AW89" s="19"/>
      <c r="AX89" s="19"/>
      <c r="AY89" s="19"/>
      <c r="AZ89" s="19"/>
      <c r="BA89" s="19"/>
    </row>
    <row r="90" spans="3:53" ht="27" customHeight="1" x14ac:dyDescent="0.15">
      <c r="C90" s="282"/>
      <c r="D90" s="286"/>
      <c r="E90" s="287"/>
      <c r="F90" s="287"/>
      <c r="G90" s="287"/>
      <c r="H90" s="287"/>
      <c r="I90" s="287"/>
      <c r="J90" s="287"/>
      <c r="K90" s="288"/>
      <c r="L90" s="278"/>
      <c r="M90" s="279"/>
      <c r="N90" s="279"/>
      <c r="O90" s="279"/>
      <c r="P90" s="279"/>
      <c r="Q90" s="279"/>
      <c r="R90" s="280"/>
      <c r="S90" s="28"/>
      <c r="T90" s="219" t="str">
        <f>R71</f>
        <v/>
      </c>
      <c r="U90" s="219"/>
      <c r="V90" s="219"/>
      <c r="W90" s="219"/>
      <c r="X90" s="219"/>
      <c r="Y90" s="219"/>
      <c r="Z90" s="219"/>
      <c r="AA90" s="220"/>
      <c r="AB90" s="218"/>
      <c r="AC90" s="185"/>
      <c r="AD90" s="211"/>
      <c r="AE90" s="185"/>
      <c r="AF90" s="185"/>
      <c r="AG90" s="185"/>
      <c r="AH90" s="211"/>
      <c r="AI90" s="185"/>
      <c r="AJ90" s="185"/>
      <c r="AK90" s="213"/>
      <c r="AL90" s="218" t="s">
        <v>117</v>
      </c>
      <c r="AM90" s="185"/>
      <c r="AN90" s="185"/>
      <c r="AO90" s="185" t="s">
        <v>118</v>
      </c>
      <c r="AP90" s="185"/>
      <c r="AQ90" s="213"/>
      <c r="AR90" s="19"/>
      <c r="AS90" s="19"/>
      <c r="AT90" s="19"/>
      <c r="AU90" s="19"/>
      <c r="AV90" s="19"/>
      <c r="AW90" s="19"/>
      <c r="AX90" s="19"/>
      <c r="AY90" s="19"/>
      <c r="AZ90" s="19"/>
      <c r="BA90" s="19"/>
    </row>
    <row r="91" spans="3:53" ht="27" customHeight="1" x14ac:dyDescent="0.15">
      <c r="C91" s="281">
        <v>2</v>
      </c>
      <c r="D91" s="283" t="str">
        <f>J72</f>
        <v/>
      </c>
      <c r="E91" s="284"/>
      <c r="F91" s="284"/>
      <c r="G91" s="284"/>
      <c r="H91" s="284"/>
      <c r="I91" s="284"/>
      <c r="J91" s="284"/>
      <c r="K91" s="285"/>
      <c r="L91" s="275" t="str">
        <f>E72</f>
        <v/>
      </c>
      <c r="M91" s="276"/>
      <c r="N91" s="276"/>
      <c r="O91" s="276"/>
      <c r="P91" s="276"/>
      <c r="Q91" s="276"/>
      <c r="R91" s="277"/>
      <c r="S91" s="61" t="s">
        <v>34</v>
      </c>
      <c r="T91" s="199" t="str">
        <f>N72</f>
        <v/>
      </c>
      <c r="U91" s="199"/>
      <c r="V91" s="199"/>
      <c r="W91" s="199"/>
      <c r="X91" s="199"/>
      <c r="Y91" s="62"/>
      <c r="Z91" s="62"/>
      <c r="AA91" s="63"/>
      <c r="AB91" s="217" t="str">
        <f>IF(D72="","",(VLOOKUP(D72,[1]職員ﾃﾞｰﾀ!$B$6:$BG$500,14)))</f>
        <v/>
      </c>
      <c r="AC91" s="184"/>
      <c r="AD91" s="210" t="s">
        <v>37</v>
      </c>
      <c r="AE91" s="184" t="str">
        <f>IF(D72="","",(VLOOKUP(D72,[1]職員ﾃﾞｰﾀ!$B$6:$BG$500,15)))</f>
        <v/>
      </c>
      <c r="AF91" s="184"/>
      <c r="AG91" s="184"/>
      <c r="AH91" s="210" t="s">
        <v>37</v>
      </c>
      <c r="AI91" s="184" t="str">
        <f>IF(D72="","",(VLOOKUP(D72,[1]職員ﾃﾞｰﾀ!$B$6:$BG$500,16)))</f>
        <v/>
      </c>
      <c r="AJ91" s="184"/>
      <c r="AK91" s="212"/>
      <c r="AL91" s="217" t="s">
        <v>115</v>
      </c>
      <c r="AM91" s="184"/>
      <c r="AN91" s="184"/>
      <c r="AO91" s="184" t="s">
        <v>116</v>
      </c>
      <c r="AP91" s="184"/>
      <c r="AQ91" s="212"/>
      <c r="AR91" s="57"/>
      <c r="AS91" s="57"/>
      <c r="AT91" s="58"/>
      <c r="AU91" s="57"/>
      <c r="AV91" s="57"/>
      <c r="AW91" s="57"/>
      <c r="AX91" s="58"/>
      <c r="AY91" s="57"/>
      <c r="AZ91" s="57"/>
      <c r="BA91" s="57"/>
    </row>
    <row r="92" spans="3:53" ht="27" customHeight="1" x14ac:dyDescent="0.15">
      <c r="C92" s="282"/>
      <c r="D92" s="286"/>
      <c r="E92" s="287"/>
      <c r="F92" s="287"/>
      <c r="G92" s="287"/>
      <c r="H92" s="287"/>
      <c r="I92" s="287"/>
      <c r="J92" s="287"/>
      <c r="K92" s="288"/>
      <c r="L92" s="278"/>
      <c r="M92" s="279"/>
      <c r="N92" s="279"/>
      <c r="O92" s="279"/>
      <c r="P92" s="279"/>
      <c r="Q92" s="279"/>
      <c r="R92" s="280"/>
      <c r="S92" s="28"/>
      <c r="T92" s="219" t="str">
        <f>R72</f>
        <v/>
      </c>
      <c r="U92" s="219"/>
      <c r="V92" s="219"/>
      <c r="W92" s="219"/>
      <c r="X92" s="219"/>
      <c r="Y92" s="219"/>
      <c r="Z92" s="219"/>
      <c r="AA92" s="220"/>
      <c r="AB92" s="218"/>
      <c r="AC92" s="185"/>
      <c r="AD92" s="211"/>
      <c r="AE92" s="185"/>
      <c r="AF92" s="185"/>
      <c r="AG92" s="185"/>
      <c r="AH92" s="211"/>
      <c r="AI92" s="185"/>
      <c r="AJ92" s="185"/>
      <c r="AK92" s="213"/>
      <c r="AL92" s="218" t="s">
        <v>117</v>
      </c>
      <c r="AM92" s="185"/>
      <c r="AN92" s="185"/>
      <c r="AO92" s="185" t="s">
        <v>118</v>
      </c>
      <c r="AP92" s="185"/>
      <c r="AQ92" s="213"/>
      <c r="AR92" s="57"/>
      <c r="AS92" s="57"/>
      <c r="AT92" s="58"/>
      <c r="AU92" s="57"/>
      <c r="AV92" s="57"/>
      <c r="AW92" s="57"/>
      <c r="AX92" s="58"/>
      <c r="AY92" s="57"/>
      <c r="AZ92" s="57"/>
      <c r="BA92" s="57"/>
    </row>
    <row r="93" spans="3:53" ht="27" customHeight="1" x14ac:dyDescent="0.15">
      <c r="C93" s="281">
        <v>3</v>
      </c>
      <c r="D93" s="187" t="str">
        <f>J73</f>
        <v/>
      </c>
      <c r="E93" s="188"/>
      <c r="F93" s="188"/>
      <c r="G93" s="188"/>
      <c r="H93" s="188"/>
      <c r="I93" s="188"/>
      <c r="J93" s="188"/>
      <c r="K93" s="189"/>
      <c r="L93" s="193" t="str">
        <f>E73</f>
        <v/>
      </c>
      <c r="M93" s="194"/>
      <c r="N93" s="194"/>
      <c r="O93" s="194"/>
      <c r="P93" s="194"/>
      <c r="Q93" s="194"/>
      <c r="R93" s="195"/>
      <c r="S93" s="61" t="s">
        <v>34</v>
      </c>
      <c r="T93" s="199" t="str">
        <f>N73</f>
        <v/>
      </c>
      <c r="U93" s="199"/>
      <c r="V93" s="199"/>
      <c r="W93" s="199"/>
      <c r="X93" s="199"/>
      <c r="Y93" s="62"/>
      <c r="Z93" s="62"/>
      <c r="AA93" s="63"/>
      <c r="AB93" s="217" t="str">
        <f>IF(D73="","",(VLOOKUP(D73,[1]職員ﾃﾞｰﾀ!$B$6:$BG$500,14)))</f>
        <v/>
      </c>
      <c r="AC93" s="184"/>
      <c r="AD93" s="210" t="s">
        <v>37</v>
      </c>
      <c r="AE93" s="184" t="str">
        <f>IF(D73="","",(VLOOKUP(D73,[1]職員ﾃﾞｰﾀ!$B$6:$BG$500,15)))</f>
        <v/>
      </c>
      <c r="AF93" s="184"/>
      <c r="AG93" s="184"/>
      <c r="AH93" s="210" t="s">
        <v>37</v>
      </c>
      <c r="AI93" s="184" t="str">
        <f>IF(D73="","",(VLOOKUP(D73,[1]職員ﾃﾞｰﾀ!$B$6:$BG$500,16)))</f>
        <v/>
      </c>
      <c r="AJ93" s="184"/>
      <c r="AK93" s="212"/>
      <c r="AL93" s="217" t="s">
        <v>115</v>
      </c>
      <c r="AM93" s="184"/>
      <c r="AN93" s="184"/>
      <c r="AO93" s="184" t="s">
        <v>116</v>
      </c>
      <c r="AP93" s="184"/>
      <c r="AQ93" s="212"/>
      <c r="AR93" s="59"/>
      <c r="AS93" s="59"/>
      <c r="AT93" s="60"/>
      <c r="AU93" s="59"/>
      <c r="AV93" s="59"/>
      <c r="AW93" s="59"/>
      <c r="AX93" s="60"/>
      <c r="AY93" s="59"/>
      <c r="AZ93" s="59"/>
      <c r="BA93" s="59"/>
    </row>
    <row r="94" spans="3:53" ht="27" customHeight="1" x14ac:dyDescent="0.15">
      <c r="C94" s="282"/>
      <c r="D94" s="190"/>
      <c r="E94" s="191"/>
      <c r="F94" s="191"/>
      <c r="G94" s="191"/>
      <c r="H94" s="191"/>
      <c r="I94" s="191"/>
      <c r="J94" s="191"/>
      <c r="K94" s="192"/>
      <c r="L94" s="196"/>
      <c r="M94" s="197"/>
      <c r="N94" s="197"/>
      <c r="O94" s="197"/>
      <c r="P94" s="197"/>
      <c r="Q94" s="197"/>
      <c r="R94" s="198"/>
      <c r="S94" s="28"/>
      <c r="T94" s="219" t="str">
        <f>R73</f>
        <v/>
      </c>
      <c r="U94" s="219"/>
      <c r="V94" s="219"/>
      <c r="W94" s="219"/>
      <c r="X94" s="219"/>
      <c r="Y94" s="219"/>
      <c r="Z94" s="219"/>
      <c r="AA94" s="220"/>
      <c r="AB94" s="218"/>
      <c r="AC94" s="185"/>
      <c r="AD94" s="211"/>
      <c r="AE94" s="185"/>
      <c r="AF94" s="185"/>
      <c r="AG94" s="185"/>
      <c r="AH94" s="211"/>
      <c r="AI94" s="185"/>
      <c r="AJ94" s="185"/>
      <c r="AK94" s="213"/>
      <c r="AL94" s="218" t="s">
        <v>117</v>
      </c>
      <c r="AM94" s="185"/>
      <c r="AN94" s="185"/>
      <c r="AO94" s="185" t="s">
        <v>118</v>
      </c>
      <c r="AP94" s="185"/>
      <c r="AQ94" s="213"/>
      <c r="AR94" s="59"/>
      <c r="AS94" s="59"/>
      <c r="AT94" s="60"/>
      <c r="AU94" s="59"/>
      <c r="AV94" s="59"/>
      <c r="AW94" s="59"/>
      <c r="AX94" s="60"/>
      <c r="AY94" s="59"/>
      <c r="AZ94" s="59"/>
      <c r="BA94" s="59"/>
    </row>
    <row r="95" spans="3:53" ht="27" customHeight="1" x14ac:dyDescent="0.15">
      <c r="C95" s="281">
        <v>4</v>
      </c>
      <c r="D95" s="187" t="str">
        <f>J74</f>
        <v/>
      </c>
      <c r="E95" s="188"/>
      <c r="F95" s="188"/>
      <c r="G95" s="188"/>
      <c r="H95" s="188"/>
      <c r="I95" s="188"/>
      <c r="J95" s="188"/>
      <c r="K95" s="189"/>
      <c r="L95" s="193" t="str">
        <f>E74</f>
        <v/>
      </c>
      <c r="M95" s="194"/>
      <c r="N95" s="194"/>
      <c r="O95" s="194"/>
      <c r="P95" s="194"/>
      <c r="Q95" s="194"/>
      <c r="R95" s="195"/>
      <c r="S95" s="61" t="s">
        <v>34</v>
      </c>
      <c r="T95" s="199" t="str">
        <f>N74</f>
        <v/>
      </c>
      <c r="U95" s="199"/>
      <c r="V95" s="199"/>
      <c r="W95" s="199"/>
      <c r="X95" s="199"/>
      <c r="Y95" s="62"/>
      <c r="Z95" s="62"/>
      <c r="AA95" s="63"/>
      <c r="AB95" s="217" t="str">
        <f>IF(D74="","",(VLOOKUP(D74,[1]職員ﾃﾞｰﾀ!$B$6:$BG$500,14)))</f>
        <v/>
      </c>
      <c r="AC95" s="184"/>
      <c r="AD95" s="210" t="s">
        <v>37</v>
      </c>
      <c r="AE95" s="184" t="str">
        <f>IF(D74="","",(VLOOKUP(D74,[1]職員ﾃﾞｰﾀ!$B$6:$BG$500,15)))</f>
        <v/>
      </c>
      <c r="AF95" s="184"/>
      <c r="AG95" s="184"/>
      <c r="AH95" s="210" t="s">
        <v>37</v>
      </c>
      <c r="AI95" s="184" t="str">
        <f>IF(D74="","",(VLOOKUP(D74,[1]職員ﾃﾞｰﾀ!$B$6:$BG$500,16)))</f>
        <v/>
      </c>
      <c r="AJ95" s="184"/>
      <c r="AK95" s="212"/>
      <c r="AL95" s="217" t="s">
        <v>115</v>
      </c>
      <c r="AM95" s="184"/>
      <c r="AN95" s="184"/>
      <c r="AO95" s="184" t="s">
        <v>116</v>
      </c>
      <c r="AP95" s="184"/>
      <c r="AQ95" s="212"/>
      <c r="AR95" s="59"/>
      <c r="AS95" s="59"/>
      <c r="AT95" s="60"/>
      <c r="AU95" s="59"/>
      <c r="AV95" s="59"/>
      <c r="AW95" s="59"/>
      <c r="AX95" s="60"/>
      <c r="AY95" s="59"/>
      <c r="AZ95" s="59"/>
      <c r="BA95" s="59"/>
    </row>
    <row r="96" spans="3:53" ht="27" customHeight="1" x14ac:dyDescent="0.15">
      <c r="C96" s="282"/>
      <c r="D96" s="190"/>
      <c r="E96" s="191"/>
      <c r="F96" s="191"/>
      <c r="G96" s="191"/>
      <c r="H96" s="191"/>
      <c r="I96" s="191"/>
      <c r="J96" s="191"/>
      <c r="K96" s="192"/>
      <c r="L96" s="196"/>
      <c r="M96" s="197"/>
      <c r="N96" s="197"/>
      <c r="O96" s="197"/>
      <c r="P96" s="197"/>
      <c r="Q96" s="197"/>
      <c r="R96" s="198"/>
      <c r="S96" s="28"/>
      <c r="T96" s="219" t="str">
        <f>R74</f>
        <v/>
      </c>
      <c r="U96" s="219"/>
      <c r="V96" s="219"/>
      <c r="W96" s="219"/>
      <c r="X96" s="219"/>
      <c r="Y96" s="219"/>
      <c r="Z96" s="219"/>
      <c r="AA96" s="220"/>
      <c r="AB96" s="218"/>
      <c r="AC96" s="185"/>
      <c r="AD96" s="211"/>
      <c r="AE96" s="185"/>
      <c r="AF96" s="185"/>
      <c r="AG96" s="185"/>
      <c r="AH96" s="211"/>
      <c r="AI96" s="185"/>
      <c r="AJ96" s="185"/>
      <c r="AK96" s="213"/>
      <c r="AL96" s="218" t="s">
        <v>117</v>
      </c>
      <c r="AM96" s="185"/>
      <c r="AN96" s="185"/>
      <c r="AO96" s="185" t="s">
        <v>118</v>
      </c>
      <c r="AP96" s="185"/>
      <c r="AQ96" s="213"/>
      <c r="AR96" s="59"/>
      <c r="AS96" s="59"/>
      <c r="AT96" s="60"/>
      <c r="AU96" s="59"/>
      <c r="AV96" s="59"/>
      <c r="AW96" s="59"/>
      <c r="AX96" s="60"/>
      <c r="AY96" s="59"/>
      <c r="AZ96" s="59"/>
      <c r="BA96" s="59"/>
    </row>
    <row r="97" spans="2:53" ht="27" customHeight="1" x14ac:dyDescent="0.15">
      <c r="C97" s="281">
        <v>5</v>
      </c>
      <c r="D97" s="187" t="str">
        <f>J75</f>
        <v/>
      </c>
      <c r="E97" s="188"/>
      <c r="F97" s="188"/>
      <c r="G97" s="188"/>
      <c r="H97" s="188"/>
      <c r="I97" s="188"/>
      <c r="J97" s="188"/>
      <c r="K97" s="189"/>
      <c r="L97" s="193" t="str">
        <f>E75</f>
        <v/>
      </c>
      <c r="M97" s="194"/>
      <c r="N97" s="194"/>
      <c r="O97" s="194"/>
      <c r="P97" s="194"/>
      <c r="Q97" s="194"/>
      <c r="R97" s="195"/>
      <c r="S97" s="61" t="s">
        <v>34</v>
      </c>
      <c r="T97" s="199" t="str">
        <f>N75</f>
        <v/>
      </c>
      <c r="U97" s="199"/>
      <c r="V97" s="199"/>
      <c r="W97" s="199"/>
      <c r="X97" s="199"/>
      <c r="Y97" s="62"/>
      <c r="Z97" s="62"/>
      <c r="AA97" s="63"/>
      <c r="AB97" s="217" t="str">
        <f>IF(D75="","",(VLOOKUP(D75,[1]職員ﾃﾞｰﾀ!$B$6:$BG$500,14)))</f>
        <v/>
      </c>
      <c r="AC97" s="184"/>
      <c r="AD97" s="210" t="s">
        <v>37</v>
      </c>
      <c r="AE97" s="184" t="str">
        <f>IF(D75="","",(VLOOKUP(D75,[1]職員ﾃﾞｰﾀ!$B$6:$BG$500,15)))</f>
        <v/>
      </c>
      <c r="AF97" s="184"/>
      <c r="AG97" s="184"/>
      <c r="AH97" s="210" t="s">
        <v>37</v>
      </c>
      <c r="AI97" s="184" t="str">
        <f>IF(D75="","",(VLOOKUP(D75,[1]職員ﾃﾞｰﾀ!$B$6:$BG$500,16)))</f>
        <v/>
      </c>
      <c r="AJ97" s="184"/>
      <c r="AK97" s="212"/>
      <c r="AL97" s="217" t="s">
        <v>115</v>
      </c>
      <c r="AM97" s="184"/>
      <c r="AN97" s="184"/>
      <c r="AO97" s="184" t="s">
        <v>116</v>
      </c>
      <c r="AP97" s="184"/>
      <c r="AQ97" s="212"/>
      <c r="AR97" s="59"/>
      <c r="AS97" s="59"/>
      <c r="AT97" s="60"/>
      <c r="AU97" s="59"/>
      <c r="AV97" s="59"/>
      <c r="AW97" s="59"/>
      <c r="AX97" s="60"/>
      <c r="AY97" s="59"/>
      <c r="AZ97" s="59"/>
      <c r="BA97" s="59"/>
    </row>
    <row r="98" spans="2:53" ht="27" customHeight="1" x14ac:dyDescent="0.15">
      <c r="C98" s="282"/>
      <c r="D98" s="190"/>
      <c r="E98" s="191"/>
      <c r="F98" s="191"/>
      <c r="G98" s="191"/>
      <c r="H98" s="191"/>
      <c r="I98" s="191"/>
      <c r="J98" s="191"/>
      <c r="K98" s="192"/>
      <c r="L98" s="196"/>
      <c r="M98" s="197"/>
      <c r="N98" s="197"/>
      <c r="O98" s="197"/>
      <c r="P98" s="197"/>
      <c r="Q98" s="197"/>
      <c r="R98" s="198"/>
      <c r="S98" s="28"/>
      <c r="T98" s="219" t="str">
        <f>R75</f>
        <v/>
      </c>
      <c r="U98" s="219"/>
      <c r="V98" s="219"/>
      <c r="W98" s="219"/>
      <c r="X98" s="219"/>
      <c r="Y98" s="219"/>
      <c r="Z98" s="219"/>
      <c r="AA98" s="220"/>
      <c r="AB98" s="218"/>
      <c r="AC98" s="185"/>
      <c r="AD98" s="211"/>
      <c r="AE98" s="185"/>
      <c r="AF98" s="185"/>
      <c r="AG98" s="185"/>
      <c r="AH98" s="211"/>
      <c r="AI98" s="185"/>
      <c r="AJ98" s="185"/>
      <c r="AK98" s="213"/>
      <c r="AL98" s="218" t="s">
        <v>117</v>
      </c>
      <c r="AM98" s="185"/>
      <c r="AN98" s="185"/>
      <c r="AO98" s="185" t="s">
        <v>118</v>
      </c>
      <c r="AP98" s="185"/>
      <c r="AQ98" s="213"/>
      <c r="AR98" s="59"/>
      <c r="AS98" s="59"/>
      <c r="AT98" s="60"/>
      <c r="AU98" s="59"/>
      <c r="AV98" s="59"/>
      <c r="AW98" s="59"/>
      <c r="AX98" s="60"/>
      <c r="AY98" s="59"/>
      <c r="AZ98" s="59"/>
      <c r="BA98" s="59"/>
    </row>
    <row r="99" spans="2:53" ht="27" customHeight="1" x14ac:dyDescent="0.15">
      <c r="C99" s="281">
        <v>6</v>
      </c>
      <c r="D99" s="187" t="str">
        <f>J76</f>
        <v/>
      </c>
      <c r="E99" s="188"/>
      <c r="F99" s="188"/>
      <c r="G99" s="188"/>
      <c r="H99" s="188"/>
      <c r="I99" s="188"/>
      <c r="J99" s="188"/>
      <c r="K99" s="189"/>
      <c r="L99" s="193" t="str">
        <f>E76</f>
        <v/>
      </c>
      <c r="M99" s="194"/>
      <c r="N99" s="194"/>
      <c r="O99" s="194"/>
      <c r="P99" s="194"/>
      <c r="Q99" s="194"/>
      <c r="R99" s="195"/>
      <c r="S99" s="61" t="s">
        <v>34</v>
      </c>
      <c r="T99" s="199" t="str">
        <f>N76</f>
        <v/>
      </c>
      <c r="U99" s="199"/>
      <c r="V99" s="199"/>
      <c r="W99" s="199"/>
      <c r="X99" s="199"/>
      <c r="Y99" s="62"/>
      <c r="Z99" s="62"/>
      <c r="AA99" s="63"/>
      <c r="AB99" s="217" t="str">
        <f>IF(D76="","",(VLOOKUP(D76,[1]職員ﾃﾞｰﾀ!$B$6:$BG$500,14)))</f>
        <v/>
      </c>
      <c r="AC99" s="184"/>
      <c r="AD99" s="210" t="s">
        <v>37</v>
      </c>
      <c r="AE99" s="184" t="str">
        <f>IF(D76="","",(VLOOKUP(D76,[1]職員ﾃﾞｰﾀ!$B$6:$BG$500,15)))</f>
        <v/>
      </c>
      <c r="AF99" s="184"/>
      <c r="AG99" s="184"/>
      <c r="AH99" s="210" t="s">
        <v>37</v>
      </c>
      <c r="AI99" s="184" t="str">
        <f>IF(D76="","",(VLOOKUP(D76,[1]職員ﾃﾞｰﾀ!$B$6:$BG$500,16)))</f>
        <v/>
      </c>
      <c r="AJ99" s="184"/>
      <c r="AK99" s="212"/>
      <c r="AL99" s="217" t="s">
        <v>115</v>
      </c>
      <c r="AM99" s="184"/>
      <c r="AN99" s="184"/>
      <c r="AO99" s="184" t="s">
        <v>116</v>
      </c>
      <c r="AP99" s="184"/>
      <c r="AQ99" s="212"/>
      <c r="AR99" s="59"/>
      <c r="AS99" s="59"/>
      <c r="AT99" s="60"/>
      <c r="AU99" s="59"/>
      <c r="AV99" s="59"/>
      <c r="AW99" s="59"/>
      <c r="AX99" s="60"/>
      <c r="AY99" s="59"/>
      <c r="AZ99" s="59"/>
      <c r="BA99" s="59"/>
    </row>
    <row r="100" spans="2:53" ht="27" customHeight="1" x14ac:dyDescent="0.15">
      <c r="C100" s="282"/>
      <c r="D100" s="190"/>
      <c r="E100" s="191"/>
      <c r="F100" s="191"/>
      <c r="G100" s="191"/>
      <c r="H100" s="191"/>
      <c r="I100" s="191"/>
      <c r="J100" s="191"/>
      <c r="K100" s="192"/>
      <c r="L100" s="196"/>
      <c r="M100" s="197"/>
      <c r="N100" s="197"/>
      <c r="O100" s="197"/>
      <c r="P100" s="197"/>
      <c r="Q100" s="197"/>
      <c r="R100" s="198"/>
      <c r="S100" s="28"/>
      <c r="T100" s="219" t="str">
        <f>R76</f>
        <v/>
      </c>
      <c r="U100" s="219"/>
      <c r="V100" s="219"/>
      <c r="W100" s="219"/>
      <c r="X100" s="219"/>
      <c r="Y100" s="219"/>
      <c r="Z100" s="219"/>
      <c r="AA100" s="220"/>
      <c r="AB100" s="218"/>
      <c r="AC100" s="185"/>
      <c r="AD100" s="211"/>
      <c r="AE100" s="185"/>
      <c r="AF100" s="185"/>
      <c r="AG100" s="185"/>
      <c r="AH100" s="211"/>
      <c r="AI100" s="185"/>
      <c r="AJ100" s="185"/>
      <c r="AK100" s="213"/>
      <c r="AL100" s="218" t="s">
        <v>117</v>
      </c>
      <c r="AM100" s="185"/>
      <c r="AN100" s="185"/>
      <c r="AO100" s="185" t="s">
        <v>118</v>
      </c>
      <c r="AP100" s="185"/>
      <c r="AQ100" s="213"/>
      <c r="AR100" s="59"/>
      <c r="AS100" s="59"/>
      <c r="AT100" s="60"/>
      <c r="AU100" s="59"/>
      <c r="AV100" s="59"/>
      <c r="AW100" s="59"/>
      <c r="AX100" s="60"/>
      <c r="AY100" s="59"/>
      <c r="AZ100" s="59"/>
      <c r="BA100" s="59"/>
    </row>
    <row r="101" spans="2:53" ht="27" customHeight="1" x14ac:dyDescent="0.15">
      <c r="C101" s="281">
        <v>7</v>
      </c>
      <c r="D101" s="187" t="str">
        <f>J77</f>
        <v/>
      </c>
      <c r="E101" s="188"/>
      <c r="F101" s="188"/>
      <c r="G101" s="188"/>
      <c r="H101" s="188"/>
      <c r="I101" s="188"/>
      <c r="J101" s="188"/>
      <c r="K101" s="189"/>
      <c r="L101" s="193" t="str">
        <f>E77</f>
        <v/>
      </c>
      <c r="M101" s="194"/>
      <c r="N101" s="194"/>
      <c r="O101" s="194"/>
      <c r="P101" s="194"/>
      <c r="Q101" s="194"/>
      <c r="R101" s="195"/>
      <c r="S101" s="61" t="s">
        <v>34</v>
      </c>
      <c r="T101" s="199" t="str">
        <f>N77</f>
        <v/>
      </c>
      <c r="U101" s="199"/>
      <c r="V101" s="199"/>
      <c r="W101" s="199"/>
      <c r="X101" s="199"/>
      <c r="Y101" s="62"/>
      <c r="Z101" s="62"/>
      <c r="AA101" s="63"/>
      <c r="AB101" s="217" t="str">
        <f>IF(D77="","",(VLOOKUP(D77,[1]職員ﾃﾞｰﾀ!$B$6:$BG$500,14)))</f>
        <v/>
      </c>
      <c r="AC101" s="184"/>
      <c r="AD101" s="210" t="s">
        <v>37</v>
      </c>
      <c r="AE101" s="184" t="str">
        <f>IF(D77="","",(VLOOKUP(D77,[1]職員ﾃﾞｰﾀ!$B$6:$BG$500,15)))</f>
        <v/>
      </c>
      <c r="AF101" s="184"/>
      <c r="AG101" s="184"/>
      <c r="AH101" s="210" t="s">
        <v>37</v>
      </c>
      <c r="AI101" s="184" t="str">
        <f>IF(D77="","",(VLOOKUP(D77,[1]職員ﾃﾞｰﾀ!$B$6:$BG$500,16)))</f>
        <v/>
      </c>
      <c r="AJ101" s="184"/>
      <c r="AK101" s="212"/>
      <c r="AL101" s="217" t="s">
        <v>115</v>
      </c>
      <c r="AM101" s="184"/>
      <c r="AN101" s="184"/>
      <c r="AO101" s="184" t="s">
        <v>116</v>
      </c>
      <c r="AP101" s="184"/>
      <c r="AQ101" s="212"/>
      <c r="AR101" s="59"/>
      <c r="AS101" s="59"/>
      <c r="AT101" s="60"/>
      <c r="AU101" s="59"/>
      <c r="AV101" s="59"/>
      <c r="AW101" s="59"/>
      <c r="AX101" s="60"/>
      <c r="AY101" s="59"/>
      <c r="AZ101" s="59"/>
      <c r="BA101" s="59"/>
    </row>
    <row r="102" spans="2:53" ht="27" customHeight="1" x14ac:dyDescent="0.15">
      <c r="C102" s="282"/>
      <c r="D102" s="190"/>
      <c r="E102" s="191"/>
      <c r="F102" s="191"/>
      <c r="G102" s="191"/>
      <c r="H102" s="191"/>
      <c r="I102" s="191"/>
      <c r="J102" s="191"/>
      <c r="K102" s="192"/>
      <c r="L102" s="196"/>
      <c r="M102" s="197"/>
      <c r="N102" s="197"/>
      <c r="O102" s="197"/>
      <c r="P102" s="197"/>
      <c r="Q102" s="197"/>
      <c r="R102" s="198"/>
      <c r="S102" s="28"/>
      <c r="T102" s="219" t="str">
        <f>R77</f>
        <v/>
      </c>
      <c r="U102" s="219"/>
      <c r="V102" s="219"/>
      <c r="W102" s="219"/>
      <c r="X102" s="219"/>
      <c r="Y102" s="219"/>
      <c r="Z102" s="219"/>
      <c r="AA102" s="220"/>
      <c r="AB102" s="218"/>
      <c r="AC102" s="185"/>
      <c r="AD102" s="211"/>
      <c r="AE102" s="185"/>
      <c r="AF102" s="185"/>
      <c r="AG102" s="185"/>
      <c r="AH102" s="211"/>
      <c r="AI102" s="185"/>
      <c r="AJ102" s="185"/>
      <c r="AK102" s="213"/>
      <c r="AL102" s="218" t="s">
        <v>117</v>
      </c>
      <c r="AM102" s="185"/>
      <c r="AN102" s="185"/>
      <c r="AO102" s="185" t="s">
        <v>118</v>
      </c>
      <c r="AP102" s="185"/>
      <c r="AQ102" s="213"/>
      <c r="AR102" s="59"/>
      <c r="AS102" s="59"/>
      <c r="AT102" s="60"/>
      <c r="AU102" s="59"/>
      <c r="AV102" s="59"/>
      <c r="AW102" s="59"/>
      <c r="AX102" s="60"/>
      <c r="AY102" s="59"/>
      <c r="AZ102" s="59"/>
      <c r="BA102" s="59"/>
    </row>
    <row r="103" spans="2:53" ht="27" customHeight="1" x14ac:dyDescent="0.15">
      <c r="C103" s="281">
        <v>8</v>
      </c>
      <c r="D103" s="187" t="str">
        <f>J78</f>
        <v/>
      </c>
      <c r="E103" s="188"/>
      <c r="F103" s="188"/>
      <c r="G103" s="188"/>
      <c r="H103" s="188"/>
      <c r="I103" s="188"/>
      <c r="J103" s="188"/>
      <c r="K103" s="189"/>
      <c r="L103" s="193" t="str">
        <f>E78</f>
        <v/>
      </c>
      <c r="M103" s="194"/>
      <c r="N103" s="194"/>
      <c r="O103" s="194"/>
      <c r="P103" s="194"/>
      <c r="Q103" s="194"/>
      <c r="R103" s="195"/>
      <c r="S103" s="61" t="s">
        <v>34</v>
      </c>
      <c r="T103" s="199" t="str">
        <f>N78</f>
        <v/>
      </c>
      <c r="U103" s="199"/>
      <c r="V103" s="199"/>
      <c r="W103" s="199"/>
      <c r="X103" s="199"/>
      <c r="Y103" s="62"/>
      <c r="Z103" s="62"/>
      <c r="AA103" s="63"/>
      <c r="AB103" s="217" t="str">
        <f>IF(D78="","",(VLOOKUP(D78,[1]職員ﾃﾞｰﾀ!$B$6:$BG$500,14)))</f>
        <v/>
      </c>
      <c r="AC103" s="184"/>
      <c r="AD103" s="210" t="s">
        <v>37</v>
      </c>
      <c r="AE103" s="184" t="str">
        <f>IF(D78="","",(VLOOKUP(D78,[1]職員ﾃﾞｰﾀ!$B$6:$BG$500,15)))</f>
        <v/>
      </c>
      <c r="AF103" s="184"/>
      <c r="AG103" s="184"/>
      <c r="AH103" s="210" t="s">
        <v>37</v>
      </c>
      <c r="AI103" s="184" t="str">
        <f>IF(D78="","",(VLOOKUP(D78,[1]職員ﾃﾞｰﾀ!$B$6:$BG$500,16)))</f>
        <v/>
      </c>
      <c r="AJ103" s="184"/>
      <c r="AK103" s="212"/>
      <c r="AL103" s="217" t="s">
        <v>115</v>
      </c>
      <c r="AM103" s="184"/>
      <c r="AN103" s="184"/>
      <c r="AO103" s="184" t="s">
        <v>116</v>
      </c>
      <c r="AP103" s="184"/>
      <c r="AQ103" s="212"/>
      <c r="AR103" s="59"/>
      <c r="AS103" s="59"/>
      <c r="AT103" s="60"/>
      <c r="AU103" s="59"/>
      <c r="AV103" s="59"/>
      <c r="AW103" s="59"/>
      <c r="AX103" s="60"/>
      <c r="AY103" s="59"/>
      <c r="AZ103" s="59"/>
      <c r="BA103" s="59"/>
    </row>
    <row r="104" spans="2:53" ht="27" customHeight="1" x14ac:dyDescent="0.15">
      <c r="C104" s="282"/>
      <c r="D104" s="190"/>
      <c r="E104" s="191"/>
      <c r="F104" s="191"/>
      <c r="G104" s="191"/>
      <c r="H104" s="191"/>
      <c r="I104" s="191"/>
      <c r="J104" s="191"/>
      <c r="K104" s="192"/>
      <c r="L104" s="196"/>
      <c r="M104" s="197"/>
      <c r="N104" s="197"/>
      <c r="O104" s="197"/>
      <c r="P104" s="197"/>
      <c r="Q104" s="197"/>
      <c r="R104" s="198"/>
      <c r="S104" s="28"/>
      <c r="T104" s="219" t="str">
        <f>R78</f>
        <v/>
      </c>
      <c r="U104" s="219"/>
      <c r="V104" s="219"/>
      <c r="W104" s="219"/>
      <c r="X104" s="219"/>
      <c r="Y104" s="219"/>
      <c r="Z104" s="219"/>
      <c r="AA104" s="220"/>
      <c r="AB104" s="218"/>
      <c r="AC104" s="185"/>
      <c r="AD104" s="211"/>
      <c r="AE104" s="185"/>
      <c r="AF104" s="185"/>
      <c r="AG104" s="185"/>
      <c r="AH104" s="211"/>
      <c r="AI104" s="185"/>
      <c r="AJ104" s="185"/>
      <c r="AK104" s="213"/>
      <c r="AL104" s="218" t="s">
        <v>117</v>
      </c>
      <c r="AM104" s="185"/>
      <c r="AN104" s="185"/>
      <c r="AO104" s="185" t="s">
        <v>118</v>
      </c>
      <c r="AP104" s="185"/>
      <c r="AQ104" s="213"/>
      <c r="AR104" s="59"/>
      <c r="AS104" s="59"/>
      <c r="AT104" s="60"/>
      <c r="AU104" s="59"/>
      <c r="AV104" s="59"/>
      <c r="AW104" s="59"/>
      <c r="AX104" s="60"/>
      <c r="AY104" s="59"/>
      <c r="AZ104" s="59"/>
      <c r="BA104" s="59"/>
    </row>
    <row r="105" spans="2:53" ht="27" customHeight="1" x14ac:dyDescent="0.15">
      <c r="C105" s="281">
        <v>9</v>
      </c>
      <c r="D105" s="187" t="str">
        <f>J79</f>
        <v/>
      </c>
      <c r="E105" s="188"/>
      <c r="F105" s="188"/>
      <c r="G105" s="188"/>
      <c r="H105" s="188"/>
      <c r="I105" s="188"/>
      <c r="J105" s="188"/>
      <c r="K105" s="189"/>
      <c r="L105" s="193" t="str">
        <f>E79</f>
        <v/>
      </c>
      <c r="M105" s="194"/>
      <c r="N105" s="194"/>
      <c r="O105" s="194"/>
      <c r="P105" s="194"/>
      <c r="Q105" s="194"/>
      <c r="R105" s="195"/>
      <c r="S105" s="61" t="s">
        <v>34</v>
      </c>
      <c r="T105" s="199" t="str">
        <f>N79</f>
        <v/>
      </c>
      <c r="U105" s="199"/>
      <c r="V105" s="199"/>
      <c r="W105" s="199"/>
      <c r="X105" s="199"/>
      <c r="Y105" s="62"/>
      <c r="Z105" s="62"/>
      <c r="AA105" s="63"/>
      <c r="AB105" s="217" t="str">
        <f>IF(D79="","",(VLOOKUP(D79,[1]職員ﾃﾞｰﾀ!$B$6:$BG$500,14)))</f>
        <v/>
      </c>
      <c r="AC105" s="184"/>
      <c r="AD105" s="210" t="s">
        <v>37</v>
      </c>
      <c r="AE105" s="184" t="str">
        <f>IF(D79="","",(VLOOKUP(D79,[1]職員ﾃﾞｰﾀ!$B$6:$BG$500,15)))</f>
        <v/>
      </c>
      <c r="AF105" s="184"/>
      <c r="AG105" s="184"/>
      <c r="AH105" s="210" t="s">
        <v>37</v>
      </c>
      <c r="AI105" s="184" t="str">
        <f>IF(D79="","",(VLOOKUP(D79,[1]職員ﾃﾞｰﾀ!$B$6:$BG$500,16)))</f>
        <v/>
      </c>
      <c r="AJ105" s="184"/>
      <c r="AK105" s="212"/>
      <c r="AL105" s="217" t="s">
        <v>115</v>
      </c>
      <c r="AM105" s="184"/>
      <c r="AN105" s="184"/>
      <c r="AO105" s="184" t="s">
        <v>116</v>
      </c>
      <c r="AP105" s="184"/>
      <c r="AQ105" s="212"/>
      <c r="AR105" s="59"/>
      <c r="AS105" s="59"/>
      <c r="AT105" s="60"/>
      <c r="AU105" s="59"/>
      <c r="AV105" s="59"/>
      <c r="AW105" s="59"/>
      <c r="AX105" s="60"/>
      <c r="AY105" s="59"/>
      <c r="AZ105" s="59"/>
      <c r="BA105" s="59"/>
    </row>
    <row r="106" spans="2:53" ht="27" customHeight="1" x14ac:dyDescent="0.15">
      <c r="C106" s="282"/>
      <c r="D106" s="190"/>
      <c r="E106" s="191"/>
      <c r="F106" s="191"/>
      <c r="G106" s="191"/>
      <c r="H106" s="191"/>
      <c r="I106" s="191"/>
      <c r="J106" s="191"/>
      <c r="K106" s="192"/>
      <c r="L106" s="196"/>
      <c r="M106" s="197"/>
      <c r="N106" s="197"/>
      <c r="O106" s="197"/>
      <c r="P106" s="197"/>
      <c r="Q106" s="197"/>
      <c r="R106" s="198"/>
      <c r="S106" s="28"/>
      <c r="T106" s="219" t="str">
        <f>R79</f>
        <v/>
      </c>
      <c r="U106" s="219"/>
      <c r="V106" s="219"/>
      <c r="W106" s="219"/>
      <c r="X106" s="219"/>
      <c r="Y106" s="219"/>
      <c r="Z106" s="219"/>
      <c r="AA106" s="220"/>
      <c r="AB106" s="218"/>
      <c r="AC106" s="185"/>
      <c r="AD106" s="211"/>
      <c r="AE106" s="185"/>
      <c r="AF106" s="185"/>
      <c r="AG106" s="185"/>
      <c r="AH106" s="211"/>
      <c r="AI106" s="185"/>
      <c r="AJ106" s="185"/>
      <c r="AK106" s="213"/>
      <c r="AL106" s="218" t="s">
        <v>117</v>
      </c>
      <c r="AM106" s="185"/>
      <c r="AN106" s="185"/>
      <c r="AO106" s="185" t="s">
        <v>118</v>
      </c>
      <c r="AP106" s="185"/>
      <c r="AQ106" s="213"/>
      <c r="AR106" s="59"/>
      <c r="AS106" s="59"/>
      <c r="AT106" s="60"/>
      <c r="AU106" s="59"/>
      <c r="AV106" s="59"/>
      <c r="AW106" s="59"/>
      <c r="AX106" s="60"/>
      <c r="AY106" s="59"/>
      <c r="AZ106" s="59"/>
      <c r="BA106" s="59"/>
    </row>
    <row r="107" spans="2:53" ht="27" customHeight="1" x14ac:dyDescent="0.15">
      <c r="C107" s="281">
        <v>10</v>
      </c>
      <c r="D107" s="187" t="str">
        <f>J80</f>
        <v/>
      </c>
      <c r="E107" s="188"/>
      <c r="F107" s="188"/>
      <c r="G107" s="188"/>
      <c r="H107" s="188"/>
      <c r="I107" s="188"/>
      <c r="J107" s="188"/>
      <c r="K107" s="189"/>
      <c r="L107" s="193" t="str">
        <f>E80</f>
        <v/>
      </c>
      <c r="M107" s="194"/>
      <c r="N107" s="194"/>
      <c r="O107" s="194"/>
      <c r="P107" s="194"/>
      <c r="Q107" s="194"/>
      <c r="R107" s="195"/>
      <c r="S107" s="61" t="s">
        <v>34</v>
      </c>
      <c r="T107" s="199" t="str">
        <f>N80</f>
        <v/>
      </c>
      <c r="U107" s="199"/>
      <c r="V107" s="199"/>
      <c r="W107" s="199"/>
      <c r="X107" s="199"/>
      <c r="Y107" s="62"/>
      <c r="Z107" s="62"/>
      <c r="AA107" s="63"/>
      <c r="AB107" s="217" t="str">
        <f>IF(D80="","",(VLOOKUP(D80,[1]職員ﾃﾞｰﾀ!$B$6:$BG$500,14)))</f>
        <v/>
      </c>
      <c r="AC107" s="184"/>
      <c r="AD107" s="210" t="s">
        <v>37</v>
      </c>
      <c r="AE107" s="184" t="str">
        <f>IF(D80="","",(VLOOKUP(D80,[1]職員ﾃﾞｰﾀ!$B$6:$BG$500,15)))</f>
        <v/>
      </c>
      <c r="AF107" s="184"/>
      <c r="AG107" s="184"/>
      <c r="AH107" s="210" t="s">
        <v>37</v>
      </c>
      <c r="AI107" s="184" t="str">
        <f>IF(D80="","",(VLOOKUP(D80,[1]職員ﾃﾞｰﾀ!$B$6:$BG$500,16)))</f>
        <v/>
      </c>
      <c r="AJ107" s="184"/>
      <c r="AK107" s="212"/>
      <c r="AL107" s="217" t="s">
        <v>115</v>
      </c>
      <c r="AM107" s="184"/>
      <c r="AN107" s="184"/>
      <c r="AO107" s="184" t="s">
        <v>116</v>
      </c>
      <c r="AP107" s="184"/>
      <c r="AQ107" s="212"/>
      <c r="AR107" s="59"/>
      <c r="AS107" s="59"/>
      <c r="AT107" s="60"/>
      <c r="AU107" s="59"/>
      <c r="AV107" s="59"/>
      <c r="AW107" s="59"/>
      <c r="AX107" s="60"/>
      <c r="AY107" s="59"/>
      <c r="AZ107" s="59"/>
      <c r="BA107" s="59"/>
    </row>
    <row r="108" spans="2:53" ht="27" customHeight="1" x14ac:dyDescent="0.15">
      <c r="C108" s="282"/>
      <c r="D108" s="190"/>
      <c r="E108" s="191"/>
      <c r="F108" s="191"/>
      <c r="G108" s="191"/>
      <c r="H108" s="191"/>
      <c r="I108" s="191"/>
      <c r="J108" s="191"/>
      <c r="K108" s="192"/>
      <c r="L108" s="196"/>
      <c r="M108" s="197"/>
      <c r="N108" s="197"/>
      <c r="O108" s="197"/>
      <c r="P108" s="197"/>
      <c r="Q108" s="197"/>
      <c r="R108" s="198"/>
      <c r="S108" s="28"/>
      <c r="T108" s="219" t="str">
        <f>R80</f>
        <v/>
      </c>
      <c r="U108" s="219"/>
      <c r="V108" s="219"/>
      <c r="W108" s="219"/>
      <c r="X108" s="219"/>
      <c r="Y108" s="219"/>
      <c r="Z108" s="219"/>
      <c r="AA108" s="220"/>
      <c r="AB108" s="218"/>
      <c r="AC108" s="185"/>
      <c r="AD108" s="211"/>
      <c r="AE108" s="185"/>
      <c r="AF108" s="185"/>
      <c r="AG108" s="185"/>
      <c r="AH108" s="211"/>
      <c r="AI108" s="185"/>
      <c r="AJ108" s="185"/>
      <c r="AK108" s="213"/>
      <c r="AL108" s="218" t="s">
        <v>117</v>
      </c>
      <c r="AM108" s="185"/>
      <c r="AN108" s="185"/>
      <c r="AO108" s="185" t="s">
        <v>118</v>
      </c>
      <c r="AP108" s="185"/>
      <c r="AQ108" s="213"/>
      <c r="AR108" s="59"/>
      <c r="AS108" s="59"/>
      <c r="AT108" s="60"/>
      <c r="AU108" s="59"/>
      <c r="AV108" s="59"/>
      <c r="AW108" s="59"/>
      <c r="AX108" s="60"/>
      <c r="AY108" s="59"/>
      <c r="AZ108" s="59"/>
      <c r="BA108" s="59"/>
    </row>
    <row r="109" spans="2:53" ht="27" customHeight="1" x14ac:dyDescent="0.15">
      <c r="C109" s="25"/>
      <c r="D109" s="221" t="s">
        <v>113</v>
      </c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1"/>
      <c r="AG109" s="221"/>
      <c r="AH109" s="221"/>
      <c r="AI109" s="221"/>
      <c r="AJ109" s="221"/>
      <c r="AK109" s="221"/>
      <c r="AL109" s="221"/>
      <c r="AM109" s="221"/>
      <c r="AN109" s="221"/>
      <c r="AO109" s="64"/>
      <c r="AP109" s="64"/>
      <c r="AQ109" s="64"/>
    </row>
    <row r="110" spans="2:53" ht="16.5" customHeight="1" x14ac:dyDescent="0.15">
      <c r="C110" s="25"/>
      <c r="D110" s="217" t="s">
        <v>18</v>
      </c>
      <c r="E110" s="184"/>
      <c r="F110" s="184"/>
      <c r="G110" s="184"/>
      <c r="H110" s="184"/>
      <c r="I110" s="184"/>
      <c r="J110" s="184"/>
      <c r="K110" s="212"/>
      <c r="L110" s="217" t="s">
        <v>19</v>
      </c>
      <c r="M110" s="184"/>
      <c r="N110" s="184"/>
      <c r="O110" s="184"/>
      <c r="P110" s="184"/>
      <c r="Q110" s="184"/>
      <c r="R110" s="212"/>
      <c r="S110" s="217" t="s">
        <v>35</v>
      </c>
      <c r="T110" s="184"/>
      <c r="U110" s="184"/>
      <c r="V110" s="184"/>
      <c r="W110" s="184"/>
      <c r="X110" s="184"/>
      <c r="Y110" s="184"/>
      <c r="Z110" s="184"/>
      <c r="AA110" s="184"/>
      <c r="AB110" s="184"/>
      <c r="AC110" s="212"/>
      <c r="AD110" s="217" t="s">
        <v>36</v>
      </c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212"/>
      <c r="AO110" s="56"/>
      <c r="AP110" s="56"/>
      <c r="AQ110" s="56"/>
    </row>
    <row r="111" spans="2:53" ht="16.5" customHeight="1" x14ac:dyDescent="0.15">
      <c r="C111" s="25"/>
      <c r="D111" s="218"/>
      <c r="E111" s="185"/>
      <c r="F111" s="185"/>
      <c r="G111" s="185"/>
      <c r="H111" s="185"/>
      <c r="I111" s="185"/>
      <c r="J111" s="185"/>
      <c r="K111" s="213"/>
      <c r="L111" s="218"/>
      <c r="M111" s="185"/>
      <c r="N111" s="185"/>
      <c r="O111" s="185"/>
      <c r="P111" s="185"/>
      <c r="Q111" s="185"/>
      <c r="R111" s="213"/>
      <c r="S111" s="218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213"/>
      <c r="AD111" s="218"/>
      <c r="AE111" s="185"/>
      <c r="AF111" s="185"/>
      <c r="AG111" s="185"/>
      <c r="AH111" s="185"/>
      <c r="AI111" s="185"/>
      <c r="AJ111" s="185"/>
      <c r="AK111" s="185"/>
      <c r="AL111" s="185"/>
      <c r="AM111" s="185"/>
      <c r="AN111" s="213"/>
      <c r="AO111" s="56"/>
      <c r="AP111" s="56"/>
      <c r="AQ111" s="56"/>
    </row>
    <row r="112" spans="2:53" ht="27" customHeight="1" x14ac:dyDescent="0.15">
      <c r="B112" s="23" t="s">
        <v>49</v>
      </c>
      <c r="C112" s="24"/>
      <c r="D112" s="222" t="str">
        <f>IF(C112="","",(VLOOKUP(C112,[1]職員ﾃﾞｰﾀ!$B$6:$BG$500,12)))</f>
        <v/>
      </c>
      <c r="E112" s="223"/>
      <c r="F112" s="223"/>
      <c r="G112" s="223"/>
      <c r="H112" s="223"/>
      <c r="I112" s="223"/>
      <c r="J112" s="223"/>
      <c r="K112" s="224"/>
      <c r="L112" s="222" t="str">
        <f>IF(C112="","",(VLOOKUP(C112,[1]職員ﾃﾞｰﾀ!$B$6:$BG$500,7)))</f>
        <v/>
      </c>
      <c r="M112" s="223"/>
      <c r="N112" s="223"/>
      <c r="O112" s="223"/>
      <c r="P112" s="223"/>
      <c r="Q112" s="223"/>
      <c r="R112" s="224"/>
      <c r="S112" s="61" t="s">
        <v>34</v>
      </c>
      <c r="T112" s="199" t="str">
        <f>IF(C112="","",(VLOOKUP(C112,[1]職員ﾃﾞｰﾀ!$B$6:$BG$500,13)))</f>
        <v/>
      </c>
      <c r="U112" s="199"/>
      <c r="V112" s="199"/>
      <c r="W112" s="199"/>
      <c r="X112" s="199"/>
      <c r="Y112" s="62"/>
      <c r="Z112" s="62"/>
      <c r="AA112" s="62"/>
      <c r="AB112" s="62"/>
      <c r="AC112" s="65"/>
      <c r="AD112" s="217" t="str">
        <f>IF(C112="","",(VLOOKUP(C112,[1]職員ﾃﾞｰﾀ!$B$6:$BG$500,14)))</f>
        <v/>
      </c>
      <c r="AE112" s="184"/>
      <c r="AF112" s="184"/>
      <c r="AG112" s="210" t="s">
        <v>37</v>
      </c>
      <c r="AH112" s="184" t="str">
        <f>IF(C112="","",(VLOOKUP(C112,[1]職員ﾃﾞｰﾀ!$B$6:$BG$500,15)))</f>
        <v/>
      </c>
      <c r="AI112" s="184"/>
      <c r="AJ112" s="184"/>
      <c r="AK112" s="210" t="s">
        <v>37</v>
      </c>
      <c r="AL112" s="184" t="str">
        <f>IF(C112="","",(VLOOKUP(C112,[1]職員ﾃﾞｰﾀ!$B$6:$BG$500,16)))</f>
        <v/>
      </c>
      <c r="AM112" s="184"/>
      <c r="AN112" s="212"/>
      <c r="AO112" s="56"/>
      <c r="AP112" s="56"/>
      <c r="AQ112" s="56"/>
    </row>
    <row r="113" spans="4:79" ht="36" customHeight="1" x14ac:dyDescent="0.15">
      <c r="D113" s="225"/>
      <c r="E113" s="226"/>
      <c r="F113" s="226"/>
      <c r="G113" s="226"/>
      <c r="H113" s="226"/>
      <c r="I113" s="226"/>
      <c r="J113" s="226"/>
      <c r="K113" s="227"/>
      <c r="L113" s="225"/>
      <c r="M113" s="226"/>
      <c r="N113" s="226"/>
      <c r="O113" s="226"/>
      <c r="P113" s="226"/>
      <c r="Q113" s="226"/>
      <c r="R113" s="227"/>
      <c r="S113" s="228" t="str">
        <f>IF(C112="","",(VLOOKUP(C112,[1]職員ﾃﾞｰﾀ!$B$6:$BG$500,9)))&amp;IF(C112="","",(VLOOKUP(C112,[1]職員ﾃﾞｰﾀ!$B$6:$BG$500,10)))</f>
        <v/>
      </c>
      <c r="T113" s="219"/>
      <c r="U113" s="219"/>
      <c r="V113" s="219"/>
      <c r="W113" s="219"/>
      <c r="X113" s="219"/>
      <c r="Y113" s="219"/>
      <c r="Z113" s="219"/>
      <c r="AA113" s="219"/>
      <c r="AB113" s="219"/>
      <c r="AC113" s="220"/>
      <c r="AD113" s="218"/>
      <c r="AE113" s="185"/>
      <c r="AF113" s="185"/>
      <c r="AG113" s="211"/>
      <c r="AH113" s="185"/>
      <c r="AI113" s="185"/>
      <c r="AJ113" s="185"/>
      <c r="AK113" s="211"/>
      <c r="AL113" s="185"/>
      <c r="AM113" s="185"/>
      <c r="AN113" s="213"/>
      <c r="AO113" s="56"/>
      <c r="AP113" s="56"/>
      <c r="AQ113" s="56"/>
    </row>
    <row r="114" spans="4:79" ht="8.25" customHeight="1" x14ac:dyDescent="0.15">
      <c r="D114" s="291" t="s">
        <v>120</v>
      </c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291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214" t="str">
        <f>P120</f>
        <v>0120-15-3194</v>
      </c>
      <c r="AN114" s="214"/>
      <c r="AP114" s="27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</row>
    <row r="115" spans="4:79" ht="8.25" customHeight="1" x14ac:dyDescent="0.15">
      <c r="D115" s="292"/>
      <c r="E115" s="292"/>
      <c r="F115" s="292"/>
      <c r="G115" s="292"/>
      <c r="H115" s="292"/>
      <c r="I115" s="292"/>
      <c r="J115" s="292"/>
      <c r="K115" s="292"/>
      <c r="L115" s="292"/>
      <c r="M115" s="292"/>
      <c r="N115" s="292"/>
      <c r="O115" s="292"/>
      <c r="P115" s="292"/>
      <c r="Q115" s="292"/>
      <c r="R115" s="292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215"/>
      <c r="AN115" s="215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</row>
    <row r="116" spans="4:79" ht="8.25" customHeight="1" x14ac:dyDescent="0.15">
      <c r="D116" s="292"/>
      <c r="E116" s="292"/>
      <c r="F116" s="292"/>
      <c r="G116" s="292"/>
      <c r="H116" s="292"/>
      <c r="I116" s="292"/>
      <c r="J116" s="292"/>
      <c r="K116" s="292"/>
      <c r="L116" s="292"/>
      <c r="M116" s="292"/>
      <c r="N116" s="292"/>
      <c r="O116" s="292"/>
      <c r="P116" s="292"/>
      <c r="Q116" s="292"/>
      <c r="R116" s="292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215"/>
      <c r="AN116" s="215"/>
    </row>
    <row r="117" spans="4:79" ht="8.25" customHeight="1" x14ac:dyDescent="0.15"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215"/>
      <c r="AN117" s="215"/>
    </row>
    <row r="118" spans="4:79" ht="8.25" customHeight="1" x14ac:dyDescent="0.15"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215"/>
      <c r="AN118" s="215"/>
    </row>
    <row r="119" spans="4:79" ht="29.1" customHeight="1" x14ac:dyDescent="0.15">
      <c r="D119" s="293" t="s">
        <v>28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09" t="s">
        <v>29</v>
      </c>
      <c r="O119" s="209"/>
      <c r="P119" s="208" t="s">
        <v>86</v>
      </c>
      <c r="Q119" s="208"/>
      <c r="R119" s="208"/>
      <c r="S119" s="208"/>
      <c r="T119" s="208"/>
      <c r="U119" s="208"/>
      <c r="V119" s="208" t="s">
        <v>66</v>
      </c>
      <c r="W119" s="208"/>
      <c r="X119" s="208"/>
      <c r="Y119" s="208"/>
      <c r="Z119" s="208"/>
      <c r="AA119" s="208"/>
      <c r="AB119" s="208"/>
      <c r="AC119" s="208"/>
      <c r="AD119" s="209" t="s">
        <v>29</v>
      </c>
      <c r="AE119" s="209"/>
      <c r="AF119" s="209"/>
      <c r="AG119" s="208" t="s">
        <v>67</v>
      </c>
      <c r="AH119" s="208"/>
      <c r="AI119" s="208"/>
      <c r="AJ119" s="208"/>
      <c r="AK119" s="208"/>
      <c r="AL119" s="208"/>
      <c r="AM119" s="215"/>
      <c r="AN119" s="215"/>
    </row>
    <row r="120" spans="4:79" ht="29.1" customHeight="1" x14ac:dyDescent="0.15">
      <c r="D120" s="293"/>
      <c r="E120" s="293"/>
      <c r="F120" s="293"/>
      <c r="G120" s="293"/>
      <c r="H120" s="293"/>
      <c r="I120" s="293"/>
      <c r="J120" s="293"/>
      <c r="K120" s="293"/>
      <c r="L120" s="293"/>
      <c r="M120" s="293"/>
      <c r="N120" s="209" t="s">
        <v>30</v>
      </c>
      <c r="O120" s="209"/>
      <c r="P120" s="216" t="s">
        <v>85</v>
      </c>
      <c r="Q120" s="216"/>
      <c r="R120" s="216"/>
      <c r="S120" s="216"/>
      <c r="T120" s="216"/>
      <c r="U120" s="216"/>
      <c r="V120" s="208"/>
      <c r="W120" s="208"/>
      <c r="X120" s="208"/>
      <c r="Y120" s="208"/>
      <c r="Z120" s="208"/>
      <c r="AA120" s="208"/>
      <c r="AB120" s="208"/>
      <c r="AC120" s="208"/>
      <c r="AD120" s="209" t="s">
        <v>30</v>
      </c>
      <c r="AE120" s="209"/>
      <c r="AF120" s="209"/>
      <c r="AG120" s="216" t="s">
        <v>85</v>
      </c>
      <c r="AH120" s="216"/>
      <c r="AI120" s="216"/>
      <c r="AJ120" s="216"/>
      <c r="AK120" s="216"/>
      <c r="AL120" s="216"/>
      <c r="AM120" s="215"/>
      <c r="AN120" s="215"/>
    </row>
    <row r="137" spans="50:73" s="26" customFormat="1" ht="27.75" customHeight="1" x14ac:dyDescent="0.15">
      <c r="AX137" s="76" t="s">
        <v>28</v>
      </c>
      <c r="AY137" s="76"/>
      <c r="AZ137" s="76"/>
      <c r="BA137" s="76"/>
      <c r="BB137" s="76"/>
      <c r="BC137" s="76"/>
      <c r="BD137" s="76"/>
      <c r="BE137" s="76"/>
      <c r="BF137" s="76"/>
      <c r="BG137" s="76"/>
      <c r="BH137" s="77" t="s">
        <v>29</v>
      </c>
      <c r="BI137" s="77"/>
      <c r="BJ137" s="77"/>
      <c r="BK137" s="157" t="s">
        <v>31</v>
      </c>
      <c r="BL137" s="157"/>
      <c r="BM137" s="157"/>
      <c r="BN137" s="157"/>
      <c r="BO137" s="157"/>
      <c r="BP137" s="157"/>
      <c r="BQ137" s="157"/>
      <c r="BR137" s="157"/>
      <c r="BS137" s="157"/>
      <c r="BT137" s="157"/>
      <c r="BU137" s="157"/>
    </row>
    <row r="138" spans="50:73" s="26" customFormat="1" ht="27.75" customHeight="1" x14ac:dyDescent="0.15"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7" t="s">
        <v>30</v>
      </c>
      <c r="BI138" s="77"/>
      <c r="BJ138" s="77"/>
      <c r="BK138" s="158" t="s">
        <v>84</v>
      </c>
      <c r="BL138" s="158"/>
      <c r="BM138" s="158"/>
      <c r="BN138" s="158"/>
      <c r="BO138" s="158"/>
      <c r="BP138" s="158"/>
      <c r="BQ138" s="158"/>
      <c r="BR138" s="158"/>
      <c r="BS138" s="158"/>
      <c r="BT138" s="158"/>
      <c r="BU138" s="158"/>
    </row>
    <row r="139" spans="50:73" s="26" customFormat="1" ht="19.5" customHeight="1" x14ac:dyDescent="0.15"/>
    <row r="140" spans="50:73" s="26" customFormat="1" ht="19.5" customHeight="1" x14ac:dyDescent="0.15"/>
    <row r="141" spans="50:73" s="26" customFormat="1" ht="19.5" customHeight="1" x14ac:dyDescent="0.15"/>
    <row r="142" spans="50:73" s="26" customFormat="1" ht="19.5" customHeight="1" x14ac:dyDescent="0.15"/>
    <row r="143" spans="50:73" s="26" customFormat="1" ht="19.5" customHeight="1" x14ac:dyDescent="0.15"/>
    <row r="144" spans="50:73" s="26" customFormat="1" ht="19.5" customHeight="1" x14ac:dyDescent="0.15"/>
    <row r="145" s="26" customFormat="1" ht="19.5" customHeight="1" x14ac:dyDescent="0.15"/>
    <row r="146" s="26" customFormat="1" ht="19.5" customHeight="1" x14ac:dyDescent="0.15"/>
    <row r="147" s="26" customFormat="1" ht="19.5" customHeight="1" x14ac:dyDescent="0.15"/>
    <row r="148" s="26" customFormat="1" ht="19.5" customHeight="1" x14ac:dyDescent="0.15"/>
    <row r="149" s="26" customFormat="1" ht="19.5" customHeight="1" x14ac:dyDescent="0.15"/>
    <row r="150" s="26" customFormat="1" ht="19.5" customHeight="1" x14ac:dyDescent="0.15"/>
    <row r="151" s="26" customFormat="1" ht="19.5" customHeight="1" x14ac:dyDescent="0.15"/>
    <row r="152" s="26" customFormat="1" ht="19.5" customHeight="1" x14ac:dyDescent="0.15"/>
    <row r="153" s="26" customFormat="1" ht="19.5" customHeight="1" x14ac:dyDescent="0.15"/>
    <row r="154" s="26" customFormat="1" ht="19.5" customHeight="1" x14ac:dyDescent="0.15"/>
    <row r="155" s="26" customFormat="1" ht="19.5" customHeight="1" x14ac:dyDescent="0.15"/>
    <row r="156" s="26" customFormat="1" ht="19.5" customHeight="1" x14ac:dyDescent="0.15"/>
    <row r="157" s="26" customFormat="1" ht="19.5" customHeight="1" x14ac:dyDescent="0.15"/>
    <row r="158" s="26" customFormat="1" ht="19.5" customHeight="1" x14ac:dyDescent="0.15"/>
    <row r="159" s="26" customFormat="1" ht="19.5" customHeight="1" x14ac:dyDescent="0.15"/>
    <row r="160" s="26" customFormat="1" ht="19.5" customHeight="1" x14ac:dyDescent="0.15"/>
    <row r="161" s="26" customFormat="1" ht="19.5" customHeight="1" x14ac:dyDescent="0.15"/>
    <row r="162" s="26" customFormat="1" ht="19.5" customHeight="1" x14ac:dyDescent="0.15"/>
    <row r="163" s="26" customFormat="1" ht="19.5" customHeight="1" x14ac:dyDescent="0.15"/>
    <row r="164" s="26" customFormat="1" ht="19.5" customHeight="1" x14ac:dyDescent="0.15"/>
    <row r="165" s="26" customFormat="1" ht="19.5" customHeight="1" x14ac:dyDescent="0.15"/>
    <row r="166" s="26" customFormat="1" ht="19.5" customHeight="1" x14ac:dyDescent="0.15"/>
    <row r="167" s="26" customFormat="1" ht="19.5" customHeight="1" x14ac:dyDescent="0.15"/>
    <row r="168" s="26" customFormat="1" ht="19.5" customHeight="1" x14ac:dyDescent="0.15"/>
    <row r="169" s="26" customFormat="1" ht="19.5" customHeight="1" x14ac:dyDescent="0.15"/>
    <row r="170" s="26" customFormat="1" ht="19.5" customHeight="1" x14ac:dyDescent="0.15"/>
    <row r="171" s="26" customFormat="1" ht="19.5" customHeight="1" x14ac:dyDescent="0.15"/>
    <row r="172" s="26" customFormat="1" ht="19.5" customHeight="1" x14ac:dyDescent="0.15"/>
    <row r="173" s="26" customFormat="1" ht="19.5" customHeight="1" x14ac:dyDescent="0.15"/>
    <row r="174" s="26" customFormat="1" ht="19.5" customHeight="1" x14ac:dyDescent="0.15"/>
    <row r="175" s="26" customFormat="1" ht="19.5" customHeight="1" x14ac:dyDescent="0.15"/>
    <row r="176" s="26" customFormat="1" ht="19.5" customHeight="1" x14ac:dyDescent="0.15"/>
    <row r="177" s="26" customFormat="1" ht="19.5" customHeight="1" x14ac:dyDescent="0.15"/>
    <row r="178" s="26" customFormat="1" ht="19.5" customHeight="1" x14ac:dyDescent="0.15"/>
    <row r="179" ht="19.5" customHeight="1" x14ac:dyDescent="0.15"/>
    <row r="180" ht="19.5" customHeight="1" x14ac:dyDescent="0.15"/>
    <row r="181" ht="19.5" customHeight="1" x14ac:dyDescent="0.15"/>
    <row r="182" ht="19.5" customHeight="1" x14ac:dyDescent="0.15"/>
    <row r="183" ht="19.5" customHeight="1" x14ac:dyDescent="0.15"/>
    <row r="184" ht="19.5" customHeight="1" x14ac:dyDescent="0.15"/>
    <row r="185" ht="19.5" customHeight="1" x14ac:dyDescent="0.15"/>
    <row r="186" ht="19.5" customHeight="1" x14ac:dyDescent="0.15"/>
    <row r="187" ht="19.5" customHeight="1" x14ac:dyDescent="0.15"/>
    <row r="188" ht="19.5" customHeight="1" x14ac:dyDescent="0.15"/>
    <row r="189" ht="19.5" customHeight="1" x14ac:dyDescent="0.15"/>
    <row r="190" ht="19.5" customHeight="1" x14ac:dyDescent="0.15"/>
    <row r="191" ht="19.5" customHeight="1" x14ac:dyDescent="0.15"/>
    <row r="192" ht="19.5" customHeight="1" x14ac:dyDescent="0.15"/>
    <row r="193" ht="19.5" customHeight="1" x14ac:dyDescent="0.15"/>
    <row r="194" ht="19.5" customHeight="1" x14ac:dyDescent="0.15"/>
    <row r="195" ht="19.5" customHeight="1" x14ac:dyDescent="0.15"/>
    <row r="196" ht="19.5" customHeight="1" x14ac:dyDescent="0.15"/>
    <row r="197" ht="19.5" customHeight="1" x14ac:dyDescent="0.15"/>
    <row r="198" ht="19.5" customHeight="1" x14ac:dyDescent="0.15"/>
    <row r="199" ht="19.5" customHeight="1" x14ac:dyDescent="0.15"/>
    <row r="200" ht="19.5" customHeight="1" x14ac:dyDescent="0.15"/>
    <row r="201" ht="19.5" customHeight="1" x14ac:dyDescent="0.15"/>
    <row r="202" ht="19.5" customHeight="1" x14ac:dyDescent="0.15"/>
    <row r="203" ht="19.5" customHeight="1" x14ac:dyDescent="0.15"/>
    <row r="204" ht="19.5" customHeight="1" x14ac:dyDescent="0.15"/>
    <row r="205" ht="19.5" customHeight="1" x14ac:dyDescent="0.15"/>
    <row r="206" ht="19.5" customHeight="1" x14ac:dyDescent="0.15"/>
    <row r="207" ht="19.5" customHeight="1" x14ac:dyDescent="0.15"/>
    <row r="208" ht="19.5" customHeight="1" x14ac:dyDescent="0.15"/>
    <row r="209" ht="19.5" customHeight="1" x14ac:dyDescent="0.15"/>
    <row r="210" ht="19.5" customHeight="1" x14ac:dyDescent="0.15"/>
    <row r="211" ht="19.5" customHeight="1" x14ac:dyDescent="0.15"/>
    <row r="212" ht="19.5" customHeight="1" x14ac:dyDescent="0.15"/>
    <row r="213" ht="19.5" customHeight="1" x14ac:dyDescent="0.15"/>
    <row r="214" ht="19.5" customHeight="1" x14ac:dyDescent="0.15"/>
    <row r="215" ht="19.5" customHeight="1" x14ac:dyDescent="0.15"/>
    <row r="216" ht="19.5" customHeight="1" x14ac:dyDescent="0.15"/>
    <row r="217" ht="19.5" customHeight="1" x14ac:dyDescent="0.15"/>
    <row r="218" ht="19.5" customHeight="1" x14ac:dyDescent="0.15"/>
    <row r="219" ht="19.5" customHeight="1" x14ac:dyDescent="0.15"/>
    <row r="220" ht="19.5" customHeight="1" x14ac:dyDescent="0.15"/>
    <row r="221" ht="19.5" customHeight="1" x14ac:dyDescent="0.15"/>
    <row r="222" ht="19.5" customHeight="1" x14ac:dyDescent="0.15"/>
    <row r="223" ht="19.5" customHeight="1" x14ac:dyDescent="0.15"/>
    <row r="224" ht="19.5" customHeight="1" x14ac:dyDescent="0.15"/>
    <row r="225" ht="19.5" customHeight="1" x14ac:dyDescent="0.15"/>
    <row r="226" ht="19.5" customHeight="1" x14ac:dyDescent="0.15"/>
    <row r="227" ht="19.5" customHeight="1" x14ac:dyDescent="0.15"/>
    <row r="228" ht="19.5" customHeight="1" x14ac:dyDescent="0.15"/>
    <row r="229" ht="19.5" customHeight="1" x14ac:dyDescent="0.15"/>
    <row r="230" ht="19.5" customHeight="1" x14ac:dyDescent="0.15"/>
    <row r="231" ht="19.5" customHeight="1" x14ac:dyDescent="0.15"/>
    <row r="232" ht="19.5" customHeight="1" x14ac:dyDescent="0.15"/>
    <row r="233" ht="19.5" customHeight="1" x14ac:dyDescent="0.15"/>
    <row r="234" ht="19.5" customHeight="1" x14ac:dyDescent="0.15"/>
    <row r="235" ht="19.5" customHeight="1" x14ac:dyDescent="0.15"/>
    <row r="236" ht="19.5" customHeight="1" x14ac:dyDescent="0.15"/>
    <row r="237" ht="19.5" customHeight="1" x14ac:dyDescent="0.15"/>
    <row r="238" ht="19.5" customHeight="1" x14ac:dyDescent="0.15"/>
    <row r="239" ht="19.5" customHeight="1" x14ac:dyDescent="0.15"/>
    <row r="240" ht="19.5" customHeight="1" x14ac:dyDescent="0.15"/>
    <row r="241" ht="19.5" customHeight="1" x14ac:dyDescent="0.15"/>
    <row r="242" ht="19.5" customHeight="1" x14ac:dyDescent="0.15"/>
    <row r="243" ht="19.5" customHeight="1" x14ac:dyDescent="0.15"/>
    <row r="244" ht="19.5" customHeight="1" x14ac:dyDescent="0.15"/>
    <row r="245" ht="19.5" customHeight="1" x14ac:dyDescent="0.15"/>
    <row r="246" ht="19.5" customHeight="1" x14ac:dyDescent="0.15"/>
    <row r="247" ht="19.5" customHeight="1" x14ac:dyDescent="0.15"/>
    <row r="248" ht="19.5" customHeight="1" x14ac:dyDescent="0.15"/>
    <row r="249" ht="19.5" customHeight="1" x14ac:dyDescent="0.15"/>
    <row r="250" ht="19.5" customHeight="1" x14ac:dyDescent="0.15"/>
    <row r="251" ht="19.5" customHeight="1" x14ac:dyDescent="0.15"/>
    <row r="252" ht="19.5" customHeight="1" x14ac:dyDescent="0.15"/>
    <row r="253" ht="19.5" customHeight="1" x14ac:dyDescent="0.15"/>
    <row r="254" ht="19.5" customHeight="1" x14ac:dyDescent="0.15"/>
    <row r="255" ht="19.5" customHeight="1" x14ac:dyDescent="0.15"/>
    <row r="256" ht="19.5" customHeight="1" x14ac:dyDescent="0.15"/>
    <row r="257" ht="19.5" customHeight="1" x14ac:dyDescent="0.15"/>
    <row r="258" ht="19.5" customHeight="1" x14ac:dyDescent="0.15"/>
    <row r="259" ht="19.5" customHeight="1" x14ac:dyDescent="0.15"/>
    <row r="260" ht="19.5" customHeight="1" x14ac:dyDescent="0.15"/>
    <row r="261" ht="19.5" customHeight="1" x14ac:dyDescent="0.15"/>
    <row r="262" ht="19.5" customHeight="1" x14ac:dyDescent="0.15"/>
    <row r="263" ht="19.5" customHeight="1" x14ac:dyDescent="0.15"/>
    <row r="264" ht="19.5" customHeight="1" x14ac:dyDescent="0.15"/>
    <row r="265" ht="19.5" customHeight="1" x14ac:dyDescent="0.15"/>
    <row r="266" ht="19.5" customHeight="1" x14ac:dyDescent="0.15"/>
    <row r="267" ht="19.5" customHeight="1" x14ac:dyDescent="0.15"/>
    <row r="268" ht="19.5" customHeight="1" x14ac:dyDescent="0.15"/>
    <row r="269" ht="19.5" customHeight="1" x14ac:dyDescent="0.15"/>
    <row r="270" ht="19.5" customHeight="1" x14ac:dyDescent="0.15"/>
    <row r="271" ht="19.5" customHeight="1" x14ac:dyDescent="0.15"/>
    <row r="272" ht="19.5" customHeight="1" x14ac:dyDescent="0.15"/>
    <row r="273" ht="19.5" customHeight="1" x14ac:dyDescent="0.15"/>
    <row r="274" ht="19.5" customHeight="1" x14ac:dyDescent="0.15"/>
    <row r="275" ht="19.5" customHeight="1" x14ac:dyDescent="0.15"/>
    <row r="276" ht="19.5" customHeight="1" x14ac:dyDescent="0.15"/>
    <row r="277" ht="19.5" customHeight="1" x14ac:dyDescent="0.15"/>
    <row r="278" ht="19.5" customHeight="1" x14ac:dyDescent="0.15"/>
    <row r="279" ht="19.5" customHeight="1" x14ac:dyDescent="0.15"/>
    <row r="280" ht="19.5" customHeight="1" x14ac:dyDescent="0.15"/>
    <row r="281" ht="19.5" customHeight="1" x14ac:dyDescent="0.15"/>
    <row r="282" ht="19.5" customHeight="1" x14ac:dyDescent="0.15"/>
    <row r="283" ht="19.5" customHeight="1" x14ac:dyDescent="0.15"/>
    <row r="284" ht="19.5" customHeight="1" x14ac:dyDescent="0.15"/>
    <row r="285" ht="19.5" customHeight="1" x14ac:dyDescent="0.15"/>
    <row r="286" ht="19.5" customHeight="1" x14ac:dyDescent="0.15"/>
    <row r="287" ht="19.5" customHeight="1" x14ac:dyDescent="0.15"/>
    <row r="288" ht="19.5" customHeight="1" x14ac:dyDescent="0.15"/>
    <row r="289" ht="19.5" customHeight="1" x14ac:dyDescent="0.15"/>
    <row r="290" ht="19.5" customHeight="1" x14ac:dyDescent="0.15"/>
    <row r="291" ht="19.5" customHeight="1" x14ac:dyDescent="0.15"/>
    <row r="292" ht="19.5" customHeight="1" x14ac:dyDescent="0.15"/>
    <row r="293" ht="19.5" customHeight="1" x14ac:dyDescent="0.15"/>
    <row r="294" ht="19.5" customHeight="1" x14ac:dyDescent="0.15"/>
    <row r="295" ht="19.5" customHeight="1" x14ac:dyDescent="0.15"/>
    <row r="296" ht="19.5" customHeight="1" x14ac:dyDescent="0.15"/>
    <row r="297" ht="19.5" customHeight="1" x14ac:dyDescent="0.15"/>
    <row r="298" ht="19.5" customHeight="1" x14ac:dyDescent="0.15"/>
    <row r="299" ht="19.5" customHeight="1" x14ac:dyDescent="0.15"/>
    <row r="300" ht="19.5" customHeight="1" x14ac:dyDescent="0.15"/>
    <row r="301" ht="19.5" customHeight="1" x14ac:dyDescent="0.15"/>
    <row r="302" ht="19.5" customHeight="1" x14ac:dyDescent="0.15"/>
    <row r="303" ht="19.5" customHeight="1" x14ac:dyDescent="0.15"/>
    <row r="304" ht="19.5" customHeight="1" x14ac:dyDescent="0.15"/>
    <row r="305" ht="19.5" customHeight="1" x14ac:dyDescent="0.15"/>
    <row r="306" ht="19.5" customHeight="1" x14ac:dyDescent="0.15"/>
    <row r="307" ht="19.5" customHeight="1" x14ac:dyDescent="0.15"/>
    <row r="308" ht="19.5" customHeight="1" x14ac:dyDescent="0.15"/>
    <row r="309" ht="19.5" customHeight="1" x14ac:dyDescent="0.15"/>
    <row r="310" ht="19.5" customHeight="1" x14ac:dyDescent="0.15"/>
    <row r="311" ht="19.5" customHeight="1" x14ac:dyDescent="0.15"/>
    <row r="312" ht="19.5" customHeight="1" x14ac:dyDescent="0.15"/>
    <row r="313" ht="19.5" customHeight="1" x14ac:dyDescent="0.15"/>
    <row r="314" ht="19.5" customHeight="1" x14ac:dyDescent="0.15"/>
    <row r="315" ht="19.5" customHeight="1" x14ac:dyDescent="0.15"/>
    <row r="316" ht="19.5" customHeight="1" x14ac:dyDescent="0.15"/>
    <row r="317" ht="19.5" customHeight="1" x14ac:dyDescent="0.15"/>
    <row r="318" ht="19.5" customHeight="1" x14ac:dyDescent="0.15"/>
    <row r="319" ht="19.5" customHeight="1" x14ac:dyDescent="0.15"/>
    <row r="320" ht="19.5" customHeight="1" x14ac:dyDescent="0.15"/>
    <row r="321" ht="19.5" customHeight="1" x14ac:dyDescent="0.15"/>
    <row r="322" ht="19.5" customHeight="1" x14ac:dyDescent="0.15"/>
    <row r="323" ht="19.5" customHeight="1" x14ac:dyDescent="0.15"/>
    <row r="324" ht="19.5" customHeight="1" x14ac:dyDescent="0.15"/>
    <row r="325" ht="19.5" customHeight="1" x14ac:dyDescent="0.15"/>
    <row r="326" ht="19.5" customHeight="1" x14ac:dyDescent="0.15"/>
    <row r="327" ht="19.5" customHeight="1" x14ac:dyDescent="0.15"/>
    <row r="328" ht="19.5" customHeight="1" x14ac:dyDescent="0.15"/>
    <row r="329" ht="19.5" customHeight="1" x14ac:dyDescent="0.15"/>
    <row r="330" ht="19.5" customHeight="1" x14ac:dyDescent="0.15"/>
    <row r="331" ht="19.5" customHeight="1" x14ac:dyDescent="0.15"/>
    <row r="332" ht="19.5" customHeight="1" x14ac:dyDescent="0.15"/>
    <row r="333" ht="19.5" customHeight="1" x14ac:dyDescent="0.15"/>
    <row r="334" ht="19.5" customHeight="1" x14ac:dyDescent="0.15"/>
    <row r="335" ht="19.5" customHeight="1" x14ac:dyDescent="0.15"/>
    <row r="336" ht="19.5" customHeight="1" x14ac:dyDescent="0.15"/>
    <row r="337" ht="19.5" customHeight="1" x14ac:dyDescent="0.15"/>
    <row r="338" ht="19.5" customHeight="1" x14ac:dyDescent="0.15"/>
    <row r="339" ht="19.5" customHeight="1" x14ac:dyDescent="0.15"/>
    <row r="340" ht="19.5" customHeight="1" x14ac:dyDescent="0.15"/>
    <row r="341" ht="19.5" customHeight="1" x14ac:dyDescent="0.15"/>
    <row r="342" ht="19.5" customHeight="1" x14ac:dyDescent="0.15"/>
    <row r="343" ht="19.5" customHeight="1" x14ac:dyDescent="0.15"/>
    <row r="344" ht="19.5" customHeight="1" x14ac:dyDescent="0.15"/>
    <row r="345" ht="19.5" customHeight="1" x14ac:dyDescent="0.15"/>
    <row r="346" ht="19.5" customHeight="1" x14ac:dyDescent="0.15"/>
    <row r="347" ht="19.5" customHeight="1" x14ac:dyDescent="0.15"/>
    <row r="348" ht="19.5" customHeight="1" x14ac:dyDescent="0.15"/>
    <row r="349" ht="19.5" customHeight="1" x14ac:dyDescent="0.15"/>
    <row r="350" ht="19.5" customHeight="1" x14ac:dyDescent="0.15"/>
    <row r="351" ht="19.5" customHeight="1" x14ac:dyDescent="0.15"/>
    <row r="352" ht="19.5" customHeight="1" x14ac:dyDescent="0.15"/>
    <row r="353" ht="19.5" customHeight="1" x14ac:dyDescent="0.15"/>
    <row r="354" ht="19.5" customHeight="1" x14ac:dyDescent="0.15"/>
    <row r="355" ht="19.5" customHeight="1" x14ac:dyDescent="0.15"/>
    <row r="356" ht="19.5" customHeight="1" x14ac:dyDescent="0.15"/>
    <row r="357" ht="19.5" customHeight="1" x14ac:dyDescent="0.15"/>
    <row r="358" ht="19.5" customHeight="1" x14ac:dyDescent="0.15"/>
    <row r="359" ht="19.5" customHeight="1" x14ac:dyDescent="0.15"/>
    <row r="360" ht="19.5" customHeight="1" x14ac:dyDescent="0.15"/>
    <row r="361" ht="19.5" customHeight="1" x14ac:dyDescent="0.15"/>
    <row r="362" ht="19.5" customHeight="1" x14ac:dyDescent="0.15"/>
    <row r="363" ht="19.5" customHeight="1" x14ac:dyDescent="0.15"/>
    <row r="364" ht="19.5" customHeight="1" x14ac:dyDescent="0.15"/>
    <row r="365" ht="19.5" customHeight="1" x14ac:dyDescent="0.15"/>
    <row r="366" ht="19.5" customHeight="1" x14ac:dyDescent="0.15"/>
    <row r="367" ht="19.5" customHeight="1" x14ac:dyDescent="0.15"/>
    <row r="368" ht="19.5" customHeight="1" x14ac:dyDescent="0.15"/>
    <row r="369" ht="19.5" customHeight="1" x14ac:dyDescent="0.15"/>
    <row r="370" ht="19.5" customHeight="1" x14ac:dyDescent="0.15"/>
    <row r="371" ht="19.5" customHeight="1" x14ac:dyDescent="0.15"/>
    <row r="372" ht="19.5" customHeight="1" x14ac:dyDescent="0.15"/>
    <row r="373" ht="19.5" customHeight="1" x14ac:dyDescent="0.15"/>
    <row r="374" ht="19.5" customHeight="1" x14ac:dyDescent="0.15"/>
    <row r="375" ht="19.5" customHeight="1" x14ac:dyDescent="0.15"/>
    <row r="376" ht="19.5" customHeight="1" x14ac:dyDescent="0.15"/>
    <row r="377" ht="19.5" customHeight="1" x14ac:dyDescent="0.15"/>
    <row r="378" ht="19.5" customHeight="1" x14ac:dyDescent="0.15"/>
    <row r="379" ht="19.5" customHeight="1" x14ac:dyDescent="0.15"/>
    <row r="380" ht="19.5" customHeight="1" x14ac:dyDescent="0.15"/>
    <row r="381" ht="19.5" customHeight="1" x14ac:dyDescent="0.15"/>
    <row r="382" ht="19.5" customHeight="1" x14ac:dyDescent="0.15"/>
    <row r="383" ht="19.5" customHeight="1" x14ac:dyDescent="0.15"/>
    <row r="384" ht="19.5" customHeight="1" x14ac:dyDescent="0.15"/>
    <row r="385" ht="19.5" customHeight="1" x14ac:dyDescent="0.15"/>
    <row r="386" ht="19.5" customHeight="1" x14ac:dyDescent="0.15"/>
    <row r="387" ht="19.5" customHeight="1" x14ac:dyDescent="0.15"/>
    <row r="388" ht="19.5" customHeight="1" x14ac:dyDescent="0.15"/>
    <row r="389" ht="19.5" customHeight="1" x14ac:dyDescent="0.15"/>
    <row r="390" ht="19.5" customHeight="1" x14ac:dyDescent="0.15"/>
    <row r="391" ht="19.5" customHeight="1" x14ac:dyDescent="0.15"/>
    <row r="392" ht="19.5" customHeight="1" x14ac:dyDescent="0.15"/>
    <row r="393" ht="19.5" customHeight="1" x14ac:dyDescent="0.15"/>
    <row r="394" ht="19.5" customHeight="1" x14ac:dyDescent="0.15"/>
    <row r="395" ht="19.5" customHeight="1" x14ac:dyDescent="0.15"/>
    <row r="396" ht="19.5" customHeight="1" x14ac:dyDescent="0.15"/>
    <row r="397" ht="19.5" customHeight="1" x14ac:dyDescent="0.15"/>
    <row r="398" ht="19.5" customHeight="1" x14ac:dyDescent="0.15"/>
    <row r="399" ht="19.5" customHeight="1" x14ac:dyDescent="0.15"/>
    <row r="400" ht="19.5" customHeight="1" x14ac:dyDescent="0.15"/>
    <row r="401" ht="19.5" customHeight="1" x14ac:dyDescent="0.15"/>
    <row r="402" ht="19.5" customHeight="1" x14ac:dyDescent="0.15"/>
    <row r="403" ht="19.5" customHeight="1" x14ac:dyDescent="0.15"/>
    <row r="404" ht="19.5" customHeight="1" x14ac:dyDescent="0.15"/>
    <row r="405" ht="19.5" customHeight="1" x14ac:dyDescent="0.15"/>
    <row r="406" ht="19.5" customHeight="1" x14ac:dyDescent="0.15"/>
    <row r="407" ht="19.5" customHeight="1" x14ac:dyDescent="0.15"/>
    <row r="408" ht="19.5" customHeight="1" x14ac:dyDescent="0.15"/>
    <row r="409" ht="19.5" customHeight="1" x14ac:dyDescent="0.15"/>
    <row r="410" ht="19.5" customHeight="1" x14ac:dyDescent="0.15"/>
    <row r="411" ht="19.5" customHeight="1" x14ac:dyDescent="0.15"/>
    <row r="412" ht="19.5" customHeight="1" x14ac:dyDescent="0.15"/>
    <row r="413" ht="19.5" customHeight="1" x14ac:dyDescent="0.15"/>
    <row r="414" ht="19.5" customHeight="1" x14ac:dyDescent="0.15"/>
    <row r="415" ht="19.5" customHeight="1" x14ac:dyDescent="0.15"/>
    <row r="416" ht="19.5" customHeight="1" x14ac:dyDescent="0.15"/>
    <row r="417" ht="19.5" customHeight="1" x14ac:dyDescent="0.15"/>
    <row r="418" ht="19.5" customHeight="1" x14ac:dyDescent="0.15"/>
    <row r="419" ht="19.5" customHeight="1" x14ac:dyDescent="0.15"/>
    <row r="420" ht="19.5" customHeight="1" x14ac:dyDescent="0.15"/>
    <row r="421" ht="19.5" customHeight="1" x14ac:dyDescent="0.15"/>
    <row r="422" ht="19.5" customHeight="1" x14ac:dyDescent="0.15"/>
    <row r="423" ht="19.5" customHeight="1" x14ac:dyDescent="0.15"/>
    <row r="424" ht="19.5" customHeight="1" x14ac:dyDescent="0.15"/>
    <row r="425" ht="19.5" customHeight="1" x14ac:dyDescent="0.15"/>
    <row r="426" ht="19.5" customHeight="1" x14ac:dyDescent="0.15"/>
    <row r="427" ht="19.5" customHeight="1" x14ac:dyDescent="0.15"/>
    <row r="428" ht="19.5" customHeight="1" x14ac:dyDescent="0.15"/>
    <row r="429" ht="19.5" customHeight="1" x14ac:dyDescent="0.15"/>
    <row r="430" ht="19.5" customHeight="1" x14ac:dyDescent="0.15"/>
    <row r="431" ht="19.5" customHeight="1" x14ac:dyDescent="0.15"/>
    <row r="432" ht="19.5" customHeight="1" x14ac:dyDescent="0.15"/>
    <row r="433" ht="19.5" customHeight="1" x14ac:dyDescent="0.15"/>
    <row r="434" ht="19.5" customHeight="1" x14ac:dyDescent="0.15"/>
    <row r="435" ht="19.5" customHeight="1" x14ac:dyDescent="0.15"/>
    <row r="436" ht="19.5" customHeight="1" x14ac:dyDescent="0.15"/>
    <row r="437" ht="19.5" customHeight="1" x14ac:dyDescent="0.15"/>
    <row r="438" ht="19.5" customHeight="1" x14ac:dyDescent="0.15"/>
    <row r="439" ht="19.5" customHeight="1" x14ac:dyDescent="0.15"/>
    <row r="440" ht="19.5" customHeight="1" x14ac:dyDescent="0.15"/>
    <row r="441" ht="19.5" customHeight="1" x14ac:dyDescent="0.15"/>
    <row r="442" ht="19.5" customHeight="1" x14ac:dyDescent="0.15"/>
    <row r="443" ht="19.5" customHeight="1" x14ac:dyDescent="0.15"/>
    <row r="444" ht="19.5" customHeight="1" x14ac:dyDescent="0.15"/>
    <row r="445" ht="19.5" customHeight="1" x14ac:dyDescent="0.15"/>
    <row r="446" ht="19.5" customHeight="1" x14ac:dyDescent="0.15"/>
    <row r="447" ht="19.5" customHeight="1" x14ac:dyDescent="0.15"/>
    <row r="448" ht="19.5" customHeight="1" x14ac:dyDescent="0.15"/>
    <row r="449" ht="19.5" customHeight="1" x14ac:dyDescent="0.15"/>
    <row r="450" ht="19.5" customHeight="1" x14ac:dyDescent="0.15"/>
    <row r="451" ht="19.5" customHeight="1" x14ac:dyDescent="0.15"/>
    <row r="452" ht="19.5" customHeight="1" x14ac:dyDescent="0.15"/>
    <row r="453" ht="19.5" customHeight="1" x14ac:dyDescent="0.15"/>
    <row r="454" ht="19.5" customHeight="1" x14ac:dyDescent="0.15"/>
    <row r="455" ht="19.5" customHeight="1" x14ac:dyDescent="0.15"/>
    <row r="456" ht="19.5" customHeight="1" x14ac:dyDescent="0.15"/>
    <row r="457" ht="19.5" customHeight="1" x14ac:dyDescent="0.15"/>
    <row r="458" ht="19.5" customHeight="1" x14ac:dyDescent="0.15"/>
    <row r="459" ht="19.5" customHeight="1" x14ac:dyDescent="0.15"/>
    <row r="460" ht="19.5" customHeight="1" x14ac:dyDescent="0.15"/>
    <row r="461" ht="19.5" customHeight="1" x14ac:dyDescent="0.15"/>
    <row r="462" ht="19.5" customHeight="1" x14ac:dyDescent="0.15"/>
    <row r="463" ht="19.5" customHeight="1" x14ac:dyDescent="0.15"/>
    <row r="464" ht="19.5" customHeight="1" x14ac:dyDescent="0.15"/>
    <row r="465" ht="19.5" customHeight="1" x14ac:dyDescent="0.15"/>
    <row r="466" ht="19.5" customHeight="1" x14ac:dyDescent="0.15"/>
    <row r="467" ht="19.5" customHeight="1" x14ac:dyDescent="0.15"/>
    <row r="468" ht="19.5" customHeight="1" x14ac:dyDescent="0.15"/>
    <row r="469" ht="19.5" customHeight="1" x14ac:dyDescent="0.15"/>
    <row r="470" ht="19.5" customHeight="1" x14ac:dyDescent="0.15"/>
    <row r="471" ht="19.5" customHeight="1" x14ac:dyDescent="0.15"/>
    <row r="472" ht="19.5" customHeight="1" x14ac:dyDescent="0.15"/>
    <row r="473" ht="19.5" customHeight="1" x14ac:dyDescent="0.15"/>
    <row r="474" ht="19.5" customHeight="1" x14ac:dyDescent="0.15"/>
    <row r="475" ht="19.5" customHeight="1" x14ac:dyDescent="0.15"/>
    <row r="476" ht="19.5" customHeight="1" x14ac:dyDescent="0.15"/>
    <row r="477" ht="19.5" customHeight="1" x14ac:dyDescent="0.15"/>
    <row r="478" ht="19.5" customHeight="1" x14ac:dyDescent="0.15"/>
    <row r="479" ht="19.5" customHeight="1" x14ac:dyDescent="0.15"/>
    <row r="480" ht="19.5" customHeight="1" x14ac:dyDescent="0.15"/>
    <row r="481" ht="19.5" customHeight="1" x14ac:dyDescent="0.15"/>
    <row r="482" ht="19.5" customHeight="1" x14ac:dyDescent="0.15"/>
    <row r="483" ht="19.5" customHeight="1" x14ac:dyDescent="0.15"/>
    <row r="484" ht="19.5" customHeight="1" x14ac:dyDescent="0.15"/>
    <row r="485" ht="19.5" customHeight="1" x14ac:dyDescent="0.15"/>
    <row r="486" ht="19.5" customHeight="1" x14ac:dyDescent="0.15"/>
    <row r="487" ht="19.5" customHeight="1" x14ac:dyDescent="0.15"/>
    <row r="488" ht="19.5" customHeight="1" x14ac:dyDescent="0.15"/>
    <row r="489" ht="19.5" customHeight="1" x14ac:dyDescent="0.15"/>
    <row r="490" ht="19.5" customHeight="1" x14ac:dyDescent="0.15"/>
    <row r="491" ht="19.5" customHeight="1" x14ac:dyDescent="0.15"/>
    <row r="492" ht="19.5" customHeight="1" x14ac:dyDescent="0.15"/>
    <row r="493" ht="19.5" customHeight="1" x14ac:dyDescent="0.15"/>
    <row r="494" ht="19.5" customHeight="1" x14ac:dyDescent="0.15"/>
    <row r="495" ht="19.5" customHeight="1" x14ac:dyDescent="0.15"/>
    <row r="496" ht="19.5" customHeight="1" x14ac:dyDescent="0.15"/>
    <row r="497" ht="19.5" customHeight="1" x14ac:dyDescent="0.15"/>
    <row r="498" ht="19.5" customHeight="1" x14ac:dyDescent="0.15"/>
    <row r="499" ht="19.5" customHeight="1" x14ac:dyDescent="0.15"/>
    <row r="500" ht="19.5" customHeight="1" x14ac:dyDescent="0.15"/>
    <row r="501" ht="19.5" customHeight="1" x14ac:dyDescent="0.15"/>
    <row r="502" ht="19.5" customHeight="1" x14ac:dyDescent="0.15"/>
    <row r="503" ht="19.5" customHeight="1" x14ac:dyDescent="0.15"/>
    <row r="504" ht="19.5" customHeight="1" x14ac:dyDescent="0.15"/>
    <row r="505" ht="19.5" customHeight="1" x14ac:dyDescent="0.15"/>
    <row r="506" ht="19.5" customHeight="1" x14ac:dyDescent="0.15"/>
    <row r="507" ht="19.5" customHeight="1" x14ac:dyDescent="0.15"/>
    <row r="508" ht="19.5" customHeight="1" x14ac:dyDescent="0.15"/>
    <row r="509" ht="19.5" customHeight="1" x14ac:dyDescent="0.15"/>
    <row r="510" ht="19.5" customHeight="1" x14ac:dyDescent="0.15"/>
    <row r="511" ht="19.5" customHeight="1" x14ac:dyDescent="0.15"/>
    <row r="512" ht="19.5" customHeight="1" x14ac:dyDescent="0.15"/>
    <row r="513" ht="19.5" customHeight="1" x14ac:dyDescent="0.15"/>
    <row r="514" ht="19.5" customHeight="1" x14ac:dyDescent="0.15"/>
    <row r="515" ht="19.5" customHeight="1" x14ac:dyDescent="0.15"/>
    <row r="516" ht="19.5" customHeight="1" x14ac:dyDescent="0.15"/>
    <row r="517" ht="19.5" customHeight="1" x14ac:dyDescent="0.15"/>
    <row r="518" ht="19.5" customHeight="1" x14ac:dyDescent="0.15"/>
    <row r="519" ht="19.5" customHeight="1" x14ac:dyDescent="0.15"/>
    <row r="520" ht="19.5" customHeight="1" x14ac:dyDescent="0.15"/>
    <row r="521" ht="19.5" customHeight="1" x14ac:dyDescent="0.15"/>
    <row r="522" ht="19.5" customHeight="1" x14ac:dyDescent="0.15"/>
    <row r="523" ht="19.5" customHeight="1" x14ac:dyDescent="0.15"/>
    <row r="524" ht="19.5" customHeight="1" x14ac:dyDescent="0.15"/>
    <row r="525" ht="19.5" customHeight="1" x14ac:dyDescent="0.15"/>
    <row r="526" ht="19.5" customHeight="1" x14ac:dyDescent="0.15"/>
    <row r="527" ht="19.5" customHeight="1" x14ac:dyDescent="0.15"/>
    <row r="528" ht="19.5" customHeight="1" x14ac:dyDescent="0.15"/>
    <row r="529" ht="19.5" customHeight="1" x14ac:dyDescent="0.15"/>
    <row r="530" ht="19.5" customHeight="1" x14ac:dyDescent="0.15"/>
    <row r="531" ht="19.5" customHeight="1" x14ac:dyDescent="0.15"/>
    <row r="532" ht="19.5" customHeight="1" x14ac:dyDescent="0.15"/>
    <row r="533" ht="19.5" customHeight="1" x14ac:dyDescent="0.15"/>
    <row r="534" ht="19.5" customHeight="1" x14ac:dyDescent="0.15"/>
    <row r="535" ht="19.5" customHeight="1" x14ac:dyDescent="0.15"/>
    <row r="536" ht="19.5" customHeight="1" x14ac:dyDescent="0.15"/>
    <row r="537" ht="19.5" customHeight="1" x14ac:dyDescent="0.15"/>
    <row r="538" ht="19.5" customHeight="1" x14ac:dyDescent="0.15"/>
    <row r="539" ht="19.5" customHeight="1" x14ac:dyDescent="0.15"/>
    <row r="540" ht="19.5" customHeight="1" x14ac:dyDescent="0.15"/>
    <row r="541" ht="19.5" customHeight="1" x14ac:dyDescent="0.15"/>
    <row r="542" ht="19.5" customHeight="1" x14ac:dyDescent="0.15"/>
    <row r="543" ht="19.5" customHeight="1" x14ac:dyDescent="0.15"/>
    <row r="544" ht="19.5" customHeight="1" x14ac:dyDescent="0.15"/>
    <row r="545" ht="19.5" customHeight="1" x14ac:dyDescent="0.15"/>
    <row r="546" ht="19.5" customHeight="1" x14ac:dyDescent="0.15"/>
    <row r="547" ht="19.5" customHeight="1" x14ac:dyDescent="0.15"/>
    <row r="548" ht="19.5" customHeight="1" x14ac:dyDescent="0.15"/>
    <row r="549" ht="19.5" customHeight="1" x14ac:dyDescent="0.15"/>
    <row r="550" ht="19.5" customHeight="1" x14ac:dyDescent="0.15"/>
    <row r="551" ht="19.5" customHeight="1" x14ac:dyDescent="0.15"/>
    <row r="552" ht="19.5" customHeight="1" x14ac:dyDescent="0.15"/>
    <row r="553" ht="19.5" customHeight="1" x14ac:dyDescent="0.15"/>
    <row r="554" ht="19.5" customHeight="1" x14ac:dyDescent="0.15"/>
  </sheetData>
  <mergeCells count="363">
    <mergeCell ref="AL108:AN108"/>
    <mergeCell ref="AO108:AQ108"/>
    <mergeCell ref="AH99:AH100"/>
    <mergeCell ref="AL101:AN101"/>
    <mergeCell ref="AO101:AQ101"/>
    <mergeCell ref="T102:AA102"/>
    <mergeCell ref="AL102:AN102"/>
    <mergeCell ref="AO102:AQ102"/>
    <mergeCell ref="D86:AQ86"/>
    <mergeCell ref="D114:R117"/>
    <mergeCell ref="D119:M120"/>
    <mergeCell ref="V119:AC120"/>
    <mergeCell ref="AH105:AH106"/>
    <mergeCell ref="AI105:AK106"/>
    <mergeCell ref="AL105:AN105"/>
    <mergeCell ref="AO105:AQ105"/>
    <mergeCell ref="T106:AA106"/>
    <mergeCell ref="AL106:AN106"/>
    <mergeCell ref="AO106:AQ106"/>
    <mergeCell ref="AB107:AC108"/>
    <mergeCell ref="AD107:AD108"/>
    <mergeCell ref="AE107:AG108"/>
    <mergeCell ref="AH107:AH108"/>
    <mergeCell ref="AI107:AK108"/>
    <mergeCell ref="AL107:AN107"/>
    <mergeCell ref="AO107:AQ107"/>
    <mergeCell ref="T108:AA108"/>
    <mergeCell ref="AO97:AQ97"/>
    <mergeCell ref="T98:AA98"/>
    <mergeCell ref="AL98:AN98"/>
    <mergeCell ref="AO98:AQ98"/>
    <mergeCell ref="AI99:AK100"/>
    <mergeCell ref="AL99:AN99"/>
    <mergeCell ref="AO99:AQ99"/>
    <mergeCell ref="T100:AA100"/>
    <mergeCell ref="AL100:AN100"/>
    <mergeCell ref="AO100:AQ100"/>
    <mergeCell ref="AO93:AQ93"/>
    <mergeCell ref="T94:AA94"/>
    <mergeCell ref="AL94:AN94"/>
    <mergeCell ref="AO94:AQ94"/>
    <mergeCell ref="AL95:AN95"/>
    <mergeCell ref="AO95:AQ95"/>
    <mergeCell ref="T96:AA96"/>
    <mergeCell ref="AL96:AN96"/>
    <mergeCell ref="AO96:AQ96"/>
    <mergeCell ref="AO103:AQ103"/>
    <mergeCell ref="AO104:AQ104"/>
    <mergeCell ref="S87:AA88"/>
    <mergeCell ref="AD89:AD90"/>
    <mergeCell ref="AH89:AH90"/>
    <mergeCell ref="T90:AA90"/>
    <mergeCell ref="AB89:AC90"/>
    <mergeCell ref="AE89:AG90"/>
    <mergeCell ref="AI89:AK90"/>
    <mergeCell ref="AB87:AK88"/>
    <mergeCell ref="AL87:AQ88"/>
    <mergeCell ref="AL89:AN89"/>
    <mergeCell ref="AO89:AQ89"/>
    <mergeCell ref="AL90:AN90"/>
    <mergeCell ref="AO90:AQ90"/>
    <mergeCell ref="AL91:AN91"/>
    <mergeCell ref="AO91:AQ91"/>
    <mergeCell ref="T92:AA92"/>
    <mergeCell ref="AL92:AN92"/>
    <mergeCell ref="AO92:AQ92"/>
    <mergeCell ref="AB93:AC94"/>
    <mergeCell ref="AD93:AD94"/>
    <mergeCell ref="AE93:AG94"/>
    <mergeCell ref="AH93:AH94"/>
    <mergeCell ref="AD54:AN54"/>
    <mergeCell ref="AD50:AN50"/>
    <mergeCell ref="D52:K53"/>
    <mergeCell ref="L52:R53"/>
    <mergeCell ref="S52:AC53"/>
    <mergeCell ref="AD52:AN53"/>
    <mergeCell ref="AD49:AN49"/>
    <mergeCell ref="L50:R50"/>
    <mergeCell ref="AB24:AT24"/>
    <mergeCell ref="AB26:AF26"/>
    <mergeCell ref="AG26:AJ26"/>
    <mergeCell ref="AB27:AF27"/>
    <mergeCell ref="AG27:AJ27"/>
    <mergeCell ref="AK26:AO26"/>
    <mergeCell ref="AK27:AO27"/>
    <mergeCell ref="AP26:AT26"/>
    <mergeCell ref="AP27:AT27"/>
    <mergeCell ref="AG25:AJ25"/>
    <mergeCell ref="AB25:AF25"/>
    <mergeCell ref="AD48:AN48"/>
    <mergeCell ref="AK25:AO25"/>
    <mergeCell ref="AP25:AT25"/>
    <mergeCell ref="D38:F38"/>
    <mergeCell ref="G38:N38"/>
    <mergeCell ref="R72:Y72"/>
    <mergeCell ref="D84:F84"/>
    <mergeCell ref="D87:K88"/>
    <mergeCell ref="L87:R88"/>
    <mergeCell ref="E75:I75"/>
    <mergeCell ref="D85:F85"/>
    <mergeCell ref="H85:N85"/>
    <mergeCell ref="J75:M75"/>
    <mergeCell ref="N75:Q75"/>
    <mergeCell ref="R73:Y73"/>
    <mergeCell ref="R74:Y74"/>
    <mergeCell ref="R75:Y75"/>
    <mergeCell ref="R76:Y76"/>
    <mergeCell ref="G84:N84"/>
    <mergeCell ref="E74:I74"/>
    <mergeCell ref="J74:M74"/>
    <mergeCell ref="N74:Q74"/>
    <mergeCell ref="E76:I76"/>
    <mergeCell ref="J76:M76"/>
    <mergeCell ref="N76:Q76"/>
    <mergeCell ref="D82:AQ82"/>
    <mergeCell ref="AG84:AQ84"/>
    <mergeCell ref="C107:C108"/>
    <mergeCell ref="L97:R98"/>
    <mergeCell ref="D95:K96"/>
    <mergeCell ref="D89:K90"/>
    <mergeCell ref="L89:R90"/>
    <mergeCell ref="D91:K92"/>
    <mergeCell ref="D93:K94"/>
    <mergeCell ref="D107:K108"/>
    <mergeCell ref="C105:C106"/>
    <mergeCell ref="D103:K104"/>
    <mergeCell ref="C101:C102"/>
    <mergeCell ref="C103:C104"/>
    <mergeCell ref="D99:K100"/>
    <mergeCell ref="D97:K98"/>
    <mergeCell ref="AL104:AN104"/>
    <mergeCell ref="AB105:AC106"/>
    <mergeCell ref="AD105:AD106"/>
    <mergeCell ref="C89:C90"/>
    <mergeCell ref="C91:C92"/>
    <mergeCell ref="C93:C94"/>
    <mergeCell ref="C95:C96"/>
    <mergeCell ref="C97:C98"/>
    <mergeCell ref="C99:C100"/>
    <mergeCell ref="T99:X99"/>
    <mergeCell ref="T89:X89"/>
    <mergeCell ref="AI93:AK94"/>
    <mergeCell ref="AL93:AN93"/>
    <mergeCell ref="AB97:AC98"/>
    <mergeCell ref="AD97:AD98"/>
    <mergeCell ref="AE97:AG98"/>
    <mergeCell ref="AH97:AH98"/>
    <mergeCell ref="AI97:AK98"/>
    <mergeCell ref="AL97:AN97"/>
    <mergeCell ref="AB101:AC102"/>
    <mergeCell ref="AD101:AD102"/>
    <mergeCell ref="AE101:AG102"/>
    <mergeCell ref="AH101:AH102"/>
    <mergeCell ref="AI101:AK102"/>
    <mergeCell ref="AH91:AH92"/>
    <mergeCell ref="AI91:AK92"/>
    <mergeCell ref="AB95:AC96"/>
    <mergeCell ref="AD95:AD96"/>
    <mergeCell ref="AE95:AG96"/>
    <mergeCell ref="AH95:AH96"/>
    <mergeCell ref="AI95:AK96"/>
    <mergeCell ref="AB99:AC100"/>
    <mergeCell ref="AD99:AD100"/>
    <mergeCell ref="AE99:AG100"/>
    <mergeCell ref="N70:Y70"/>
    <mergeCell ref="R77:Y77"/>
    <mergeCell ref="R78:Y78"/>
    <mergeCell ref="R79:Y79"/>
    <mergeCell ref="R80:Y80"/>
    <mergeCell ref="D55:K55"/>
    <mergeCell ref="L55:R55"/>
    <mergeCell ref="AM56:AN59"/>
    <mergeCell ref="S55:AC55"/>
    <mergeCell ref="E73:I73"/>
    <mergeCell ref="J73:M73"/>
    <mergeCell ref="N73:Q73"/>
    <mergeCell ref="R71:Y71"/>
    <mergeCell ref="U59:Z59"/>
    <mergeCell ref="U58:AC58"/>
    <mergeCell ref="J79:M79"/>
    <mergeCell ref="E80:I80"/>
    <mergeCell ref="J80:M80"/>
    <mergeCell ref="N77:Q77"/>
    <mergeCell ref="N79:Q79"/>
    <mergeCell ref="N80:Q80"/>
    <mergeCell ref="E77:I77"/>
    <mergeCell ref="J77:M77"/>
    <mergeCell ref="E78:I78"/>
    <mergeCell ref="D43:K43"/>
    <mergeCell ref="L43:R43"/>
    <mergeCell ref="S43:AC43"/>
    <mergeCell ref="E72:I72"/>
    <mergeCell ref="J72:M72"/>
    <mergeCell ref="N72:Q72"/>
    <mergeCell ref="E71:I71"/>
    <mergeCell ref="J71:M71"/>
    <mergeCell ref="N71:Q71"/>
    <mergeCell ref="S50:AC50"/>
    <mergeCell ref="D54:K54"/>
    <mergeCell ref="D50:K50"/>
    <mergeCell ref="S54:AC54"/>
    <mergeCell ref="L54:R54"/>
    <mergeCell ref="D48:K48"/>
    <mergeCell ref="L48:R48"/>
    <mergeCell ref="S48:AC48"/>
    <mergeCell ref="D49:K49"/>
    <mergeCell ref="L49:R49"/>
    <mergeCell ref="S49:AC49"/>
    <mergeCell ref="D51:AN51"/>
    <mergeCell ref="AD55:AN55"/>
    <mergeCell ref="E70:I70"/>
    <mergeCell ref="J70:M70"/>
    <mergeCell ref="AD47:AN47"/>
    <mergeCell ref="AD39:AN40"/>
    <mergeCell ref="AD41:AN41"/>
    <mergeCell ref="AD42:AN42"/>
    <mergeCell ref="AD43:AN43"/>
    <mergeCell ref="AD44:AN44"/>
    <mergeCell ref="AD45:AN45"/>
    <mergeCell ref="AD46:AN46"/>
    <mergeCell ref="S42:AC42"/>
    <mergeCell ref="S46:AC46"/>
    <mergeCell ref="S44:AC44"/>
    <mergeCell ref="R23:V23"/>
    <mergeCell ref="R24:V24"/>
    <mergeCell ref="R25:V25"/>
    <mergeCell ref="R26:V26"/>
    <mergeCell ref="D47:K47"/>
    <mergeCell ref="L47:R47"/>
    <mergeCell ref="S47:AC47"/>
    <mergeCell ref="J31:M31"/>
    <mergeCell ref="J32:M32"/>
    <mergeCell ref="L45:R45"/>
    <mergeCell ref="S45:AC45"/>
    <mergeCell ref="N33:Q33"/>
    <mergeCell ref="D46:K46"/>
    <mergeCell ref="L46:R46"/>
    <mergeCell ref="D44:K44"/>
    <mergeCell ref="L44:R44"/>
    <mergeCell ref="D45:K45"/>
    <mergeCell ref="D42:K42"/>
    <mergeCell ref="L42:R42"/>
    <mergeCell ref="L39:R40"/>
    <mergeCell ref="N30:Q30"/>
    <mergeCell ref="N31:Q31"/>
    <mergeCell ref="N32:Q32"/>
    <mergeCell ref="J30:M30"/>
    <mergeCell ref="D35:AO35"/>
    <mergeCell ref="J33:M33"/>
    <mergeCell ref="E33:I33"/>
    <mergeCell ref="S41:AC41"/>
    <mergeCell ref="S39:AC40"/>
    <mergeCell ref="R30:V30"/>
    <mergeCell ref="R33:V33"/>
    <mergeCell ref="R31:V31"/>
    <mergeCell ref="D36:E36"/>
    <mergeCell ref="D37:F37"/>
    <mergeCell ref="H37:K37"/>
    <mergeCell ref="P38:AN38"/>
    <mergeCell ref="AF36:AN36"/>
    <mergeCell ref="AB36:AE36"/>
    <mergeCell ref="D41:K41"/>
    <mergeCell ref="L41:R41"/>
    <mergeCell ref="R32:V32"/>
    <mergeCell ref="D39:K40"/>
    <mergeCell ref="G36:O36"/>
    <mergeCell ref="J28:M28"/>
    <mergeCell ref="J26:M26"/>
    <mergeCell ref="N25:Q25"/>
    <mergeCell ref="N26:Q26"/>
    <mergeCell ref="E32:I32"/>
    <mergeCell ref="E25:I25"/>
    <mergeCell ref="J27:M27"/>
    <mergeCell ref="N27:Q27"/>
    <mergeCell ref="E30:I30"/>
    <mergeCell ref="E31:I31"/>
    <mergeCell ref="R27:V27"/>
    <mergeCell ref="R28:V28"/>
    <mergeCell ref="R29:V29"/>
    <mergeCell ref="A1:C1"/>
    <mergeCell ref="D1:F1"/>
    <mergeCell ref="G1:I1"/>
    <mergeCell ref="I7:O7"/>
    <mergeCell ref="B3:J3"/>
    <mergeCell ref="J1:M1"/>
    <mergeCell ref="E23:I23"/>
    <mergeCell ref="E28:I28"/>
    <mergeCell ref="E29:I29"/>
    <mergeCell ref="E26:I26"/>
    <mergeCell ref="E27:I27"/>
    <mergeCell ref="J23:M23"/>
    <mergeCell ref="J24:M24"/>
    <mergeCell ref="N23:Q23"/>
    <mergeCell ref="N24:Q24"/>
    <mergeCell ref="E24:I24"/>
    <mergeCell ref="D22:V22"/>
    <mergeCell ref="J29:M29"/>
    <mergeCell ref="N29:Q29"/>
    <mergeCell ref="N28:Q28"/>
    <mergeCell ref="J25:M25"/>
    <mergeCell ref="BH138:BJ138"/>
    <mergeCell ref="BK138:BU138"/>
    <mergeCell ref="AX137:BG138"/>
    <mergeCell ref="D109:AN109"/>
    <mergeCell ref="D110:K111"/>
    <mergeCell ref="L110:R111"/>
    <mergeCell ref="S110:AC111"/>
    <mergeCell ref="AD110:AN111"/>
    <mergeCell ref="AD112:AF113"/>
    <mergeCell ref="AG112:AG113"/>
    <mergeCell ref="D112:K113"/>
    <mergeCell ref="L112:R113"/>
    <mergeCell ref="T112:X112"/>
    <mergeCell ref="S113:AC113"/>
    <mergeCell ref="N119:O119"/>
    <mergeCell ref="N120:O120"/>
    <mergeCell ref="AD120:AF120"/>
    <mergeCell ref="BK137:BU137"/>
    <mergeCell ref="AH112:AJ113"/>
    <mergeCell ref="AG120:AL120"/>
    <mergeCell ref="BH137:BJ137"/>
    <mergeCell ref="J78:M78"/>
    <mergeCell ref="E79:I79"/>
    <mergeCell ref="N78:Q78"/>
    <mergeCell ref="L103:R104"/>
    <mergeCell ref="T103:X103"/>
    <mergeCell ref="P119:U119"/>
    <mergeCell ref="AD119:AF119"/>
    <mergeCell ref="AG119:AL119"/>
    <mergeCell ref="AK112:AK113"/>
    <mergeCell ref="AL112:AN113"/>
    <mergeCell ref="L107:R108"/>
    <mergeCell ref="T107:X107"/>
    <mergeCell ref="AM114:AN120"/>
    <mergeCell ref="P120:U120"/>
    <mergeCell ref="D105:K106"/>
    <mergeCell ref="L105:R106"/>
    <mergeCell ref="T105:X105"/>
    <mergeCell ref="AB103:AC104"/>
    <mergeCell ref="AD103:AD104"/>
    <mergeCell ref="AE103:AG104"/>
    <mergeCell ref="AH103:AH104"/>
    <mergeCell ref="AI103:AK104"/>
    <mergeCell ref="AL103:AN103"/>
    <mergeCell ref="T104:AA104"/>
    <mergeCell ref="AE105:AG106"/>
    <mergeCell ref="D83:F83"/>
    <mergeCell ref="G83:N83"/>
    <mergeCell ref="D101:K102"/>
    <mergeCell ref="L101:R102"/>
    <mergeCell ref="T95:X95"/>
    <mergeCell ref="T97:X97"/>
    <mergeCell ref="L93:R94"/>
    <mergeCell ref="L95:R96"/>
    <mergeCell ref="AD84:AF84"/>
    <mergeCell ref="L99:R100"/>
    <mergeCell ref="L91:R92"/>
    <mergeCell ref="T101:X101"/>
    <mergeCell ref="T91:X91"/>
    <mergeCell ref="T93:X93"/>
    <mergeCell ref="AB91:AC92"/>
    <mergeCell ref="AD91:AD92"/>
    <mergeCell ref="AE91:AG92"/>
  </mergeCells>
  <phoneticPr fontId="1"/>
  <printOptions horizontalCentered="1"/>
  <pageMargins left="0.59055118110236227" right="0.39370078740157483" top="0.59055118110236227" bottom="0.59055118110236227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基本ｼｰﾄ</vt:lpstr>
      <vt:lpstr>連絡票</vt:lpstr>
      <vt:lpstr>異動連絡票</vt:lpstr>
      <vt:lpstr>異動連絡票!Print_Area</vt:lpstr>
      <vt:lpstr>連絡票!Print_Area</vt:lpstr>
      <vt:lpstr>人事異動連修票</vt:lpstr>
      <vt:lpstr>退職者連絡票</vt:lpstr>
      <vt:lpstr>連絡票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鹿児島市教育委員会</dc:creator>
  <cp:lastModifiedBy>K,Saito</cp:lastModifiedBy>
  <cp:lastPrinted>2017-02-14T02:20:10Z</cp:lastPrinted>
  <dcterms:created xsi:type="dcterms:W3CDTF">2004-03-15T02:50:27Z</dcterms:created>
  <dcterms:modified xsi:type="dcterms:W3CDTF">2017-05-12T01:58:18Z</dcterms:modified>
</cp:coreProperties>
</file>