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saru\Desktop\ﾌｫﾛｰｱｯﾌﾟ15-2\"/>
    </mc:Choice>
  </mc:AlternateContent>
  <bookViews>
    <workbookView xWindow="240" yWindow="90" windowWidth="12795" windowHeight="6360" activeTab="1"/>
  </bookViews>
  <sheets>
    <sheet name="基本ｼｰﾄ" sheetId="1" r:id="rId1"/>
    <sheet name="NO55" sheetId="9" r:id="rId2"/>
  </sheets>
  <externalReferences>
    <externalReference r:id="rId3"/>
  </externalReferences>
  <definedNames>
    <definedName name="NO55育児休業等掛金免除申出書">'NO55'!$E$14:$AR$52</definedName>
    <definedName name="_xlnm.Print_Area" localSheetId="1">'NO55'!$E$14:$AR$52</definedName>
  </definedNames>
  <calcPr calcId="152511"/>
</workbook>
</file>

<file path=xl/calcChain.xml><?xml version="1.0" encoding="utf-8"?>
<calcChain xmlns="http://schemas.openxmlformats.org/spreadsheetml/2006/main">
  <c r="AC38" i="9" l="1"/>
  <c r="AC37" i="9"/>
  <c r="AT21" i="9"/>
  <c r="O9" i="9"/>
  <c r="F9" i="9"/>
  <c r="F8" i="9"/>
  <c r="F30" i="1"/>
  <c r="F29" i="1"/>
  <c r="F28" i="1"/>
  <c r="F27" i="1"/>
  <c r="F26" i="1"/>
  <c r="F25" i="1"/>
  <c r="N24" i="1"/>
  <c r="M24" i="1"/>
  <c r="K24" i="1"/>
  <c r="F24" i="1"/>
  <c r="N23" i="1"/>
  <c r="M23" i="1"/>
  <c r="L23" i="1"/>
  <c r="K23" i="1"/>
  <c r="F23" i="1"/>
  <c r="N22" i="1"/>
  <c r="M22" i="1"/>
  <c r="L22" i="1"/>
  <c r="K22" i="1"/>
  <c r="F22" i="1"/>
  <c r="N21" i="1"/>
  <c r="M21" i="1"/>
  <c r="L21" i="1"/>
  <c r="K21" i="1"/>
  <c r="I21" i="1"/>
  <c r="F21" i="1"/>
  <c r="F20" i="1"/>
  <c r="M19" i="1"/>
  <c r="L19" i="1"/>
  <c r="I19" i="1"/>
  <c r="F19" i="1"/>
  <c r="F18" i="1"/>
  <c r="F17" i="1"/>
  <c r="F16" i="1"/>
  <c r="J15" i="1"/>
  <c r="I15" i="1"/>
  <c r="F15" i="1"/>
  <c r="I14" i="1"/>
  <c r="F14" i="1"/>
  <c r="F13" i="1"/>
  <c r="J12" i="1"/>
  <c r="I12" i="1"/>
  <c r="F12" i="1"/>
  <c r="K11" i="1"/>
  <c r="I11" i="1"/>
  <c r="F11" i="1"/>
  <c r="I10" i="1"/>
  <c r="J9" i="1"/>
  <c r="F9" i="1"/>
  <c r="E9" i="1"/>
  <c r="J8" i="1"/>
  <c r="D8" i="1"/>
  <c r="J7" i="1"/>
  <c r="D7" i="1"/>
  <c r="D6" i="1"/>
  <c r="D5" i="1"/>
  <c r="AF23" i="9" l="1"/>
  <c r="I38" i="9" l="1"/>
  <c r="G36" i="9" l="1"/>
  <c r="AW24" i="9" l="1"/>
  <c r="AH20" i="9"/>
  <c r="I44" i="9" l="1"/>
  <c r="AN25" i="9"/>
  <c r="AJ25" i="9"/>
  <c r="AF25" i="9"/>
  <c r="AN24" i="9"/>
  <c r="AJ24" i="9"/>
  <c r="AF24" i="9"/>
  <c r="AN26" i="9"/>
  <c r="AJ26" i="9"/>
  <c r="AF26" i="9"/>
  <c r="AN23" i="9"/>
  <c r="AJ23" i="9"/>
  <c r="AC40" i="9" l="1"/>
  <c r="V20" i="9"/>
  <c r="Y20" i="9" l="1"/>
  <c r="S20" i="9"/>
  <c r="R19" i="9"/>
  <c r="AC46" i="9"/>
  <c r="R22" i="9" l="1"/>
  <c r="R21" i="9"/>
</calcChain>
</file>

<file path=xl/sharedStrings.xml><?xml version="1.0" encoding="utf-8"?>
<sst xmlns="http://schemas.openxmlformats.org/spreadsheetml/2006/main" count="96" uniqueCount="77">
  <si>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</si>
  <si>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</si>
  <si>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</si>
  <si>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</si>
  <si>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</si>
  <si>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</si>
  <si>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</si>
  <si>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</si>
  <si>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</si>
  <si>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</si>
  <si>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</si>
  <si>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</si>
  <si>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</si>
  <si>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</si>
  <si>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</si>
  <si>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</si>
  <si>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</si>
  <si>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</si>
  <si>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</si>
  <si>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</si>
  <si>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</si>
  <si>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</si>
  <si>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共済事務担当者印</t>
  </si>
  <si>
    <t>㊞</t>
  </si>
  <si>
    <t>組合員証
記号番号</t>
    <rPh sb="0" eb="3">
      <t>クミアイイン</t>
    </rPh>
    <rPh sb="3" eb="4">
      <t>ショウ</t>
    </rPh>
    <rPh sb="5" eb="7">
      <t>キゴウ</t>
    </rPh>
    <rPh sb="7" eb="9">
      <t>バンゴウ</t>
    </rPh>
    <phoneticPr fontId="5"/>
  </si>
  <si>
    <t>昭和</t>
    <rPh sb="0" eb="2">
      <t>ショウワ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</si>
  <si>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</si>
  <si>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</si>
  <si>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</si>
  <si>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所属機関</t>
    <rPh sb="0" eb="2">
      <t>ショゾク</t>
    </rPh>
    <rPh sb="2" eb="4">
      <t>キカン</t>
    </rPh>
    <phoneticPr fontId="5"/>
  </si>
  <si>
    <t>平成</t>
    <rPh sb="0" eb="2">
      <t>ヘイセイ</t>
    </rPh>
    <phoneticPr fontId="5"/>
  </si>
  <si>
    <t>育児休業等の期間に
係る掛金免除の申出</t>
    <rPh sb="0" eb="2">
      <t>イクジ</t>
    </rPh>
    <rPh sb="2" eb="4">
      <t>キュウギョウ</t>
    </rPh>
    <rPh sb="4" eb="5">
      <t>トウ</t>
    </rPh>
    <rPh sb="6" eb="8">
      <t>キカン</t>
    </rPh>
    <rPh sb="10" eb="11">
      <t>カカ</t>
    </rPh>
    <rPh sb="12" eb="14">
      <t>カケキン</t>
    </rPh>
    <rPh sb="14" eb="16">
      <t>メンジョ</t>
    </rPh>
    <rPh sb="17" eb="18">
      <t>モウ</t>
    </rPh>
    <rPh sb="18" eb="19">
      <t>デ</t>
    </rPh>
    <phoneticPr fontId="5"/>
  </si>
  <si>
    <t>育児休業等の期間</t>
    <rPh sb="0" eb="2">
      <t>イクジ</t>
    </rPh>
    <rPh sb="2" eb="4">
      <t>キュウギョウ</t>
    </rPh>
    <rPh sb="4" eb="5">
      <t>トウ</t>
    </rPh>
    <rPh sb="6" eb="8">
      <t>キカン</t>
    </rPh>
    <phoneticPr fontId="5"/>
  </si>
  <si>
    <t>初日</t>
    <rPh sb="0" eb="2">
      <t>ショニチ</t>
    </rPh>
    <phoneticPr fontId="5"/>
  </si>
  <si>
    <t>終了日</t>
    <rPh sb="0" eb="3">
      <t>シュウリョウビ</t>
    </rPh>
    <phoneticPr fontId="5"/>
  </si>
  <si>
    <t>根拠法令</t>
    <rPh sb="0" eb="2">
      <t>コンキョ</t>
    </rPh>
    <rPh sb="2" eb="4">
      <t>ホウレイ</t>
    </rPh>
    <phoneticPr fontId="5"/>
  </si>
  <si>
    <t>地方公務員の育児休業等に関する法律</t>
    <rPh sb="0" eb="2">
      <t>チホウ</t>
    </rPh>
    <rPh sb="2" eb="5">
      <t>コウムイン</t>
    </rPh>
    <rPh sb="6" eb="8">
      <t>イクジ</t>
    </rPh>
    <rPh sb="8" eb="10">
      <t>キュウギョウ</t>
    </rPh>
    <rPh sb="10" eb="11">
      <t>トウ</t>
    </rPh>
    <rPh sb="12" eb="13">
      <t>カン</t>
    </rPh>
    <rPh sb="15" eb="17">
      <t>ホウリツ</t>
    </rPh>
    <phoneticPr fontId="5"/>
  </si>
  <si>
    <t>育児休業，介護休業等育児又は家族介護を行う労働者の福祉に関する法律</t>
    <rPh sb="0" eb="2">
      <t>イクジ</t>
    </rPh>
    <rPh sb="2" eb="4">
      <t>キュウギョウ</t>
    </rPh>
    <rPh sb="5" eb="7">
      <t>カイゴ</t>
    </rPh>
    <rPh sb="7" eb="9">
      <t>キュウギョウ</t>
    </rPh>
    <rPh sb="9" eb="10">
      <t>トウ</t>
    </rPh>
    <rPh sb="10" eb="12">
      <t>イクジ</t>
    </rPh>
    <rPh sb="12" eb="13">
      <t>マタ</t>
    </rPh>
    <rPh sb="14" eb="16">
      <t>カゾク</t>
    </rPh>
    <rPh sb="16" eb="18">
      <t>カイゴ</t>
    </rPh>
    <rPh sb="19" eb="20">
      <t>オコナ</t>
    </rPh>
    <rPh sb="21" eb="24">
      <t>ロウドウシャ</t>
    </rPh>
    <rPh sb="25" eb="27">
      <t>フクシ</t>
    </rPh>
    <rPh sb="28" eb="29">
      <t>カン</t>
    </rPh>
    <rPh sb="31" eb="33">
      <t>ホウリツ</t>
    </rPh>
    <phoneticPr fontId="5"/>
  </si>
  <si>
    <t>地方公務員等共済組合法</t>
    <rPh sb="0" eb="2">
      <t>チホウ</t>
    </rPh>
    <rPh sb="2" eb="5">
      <t>コウムイン</t>
    </rPh>
    <rPh sb="5" eb="6">
      <t>トウ</t>
    </rPh>
    <rPh sb="6" eb="8">
      <t>キョウサイ</t>
    </rPh>
    <rPh sb="8" eb="11">
      <t>クミアイホウ</t>
    </rPh>
    <phoneticPr fontId="5"/>
  </si>
  <si>
    <t>第114条の２第１項</t>
    <rPh sb="0" eb="1">
      <t>ダイ</t>
    </rPh>
    <rPh sb="4" eb="5">
      <t>ジョウ</t>
    </rPh>
    <rPh sb="7" eb="8">
      <t>ダイ</t>
    </rPh>
    <rPh sb="9" eb="10">
      <t>コウ</t>
    </rPh>
    <phoneticPr fontId="5"/>
  </si>
  <si>
    <t>の規定により，育児休業期間等に係る</t>
    <rPh sb="1" eb="3">
      <t>キテイ</t>
    </rPh>
    <rPh sb="7" eb="9">
      <t>イクジ</t>
    </rPh>
    <rPh sb="9" eb="11">
      <t>キュウギョウ</t>
    </rPh>
    <rPh sb="11" eb="13">
      <t>キカン</t>
    </rPh>
    <rPh sb="13" eb="14">
      <t>トウ</t>
    </rPh>
    <rPh sb="15" eb="16">
      <t>カカ</t>
    </rPh>
    <phoneticPr fontId="5"/>
  </si>
  <si>
    <t>掛金の</t>
    <rPh sb="0" eb="2">
      <t>カケキン</t>
    </rPh>
    <phoneticPr fontId="5"/>
  </si>
  <si>
    <t>を申し出ます。</t>
    <rPh sb="1" eb="2">
      <t>モウ</t>
    </rPh>
    <rPh sb="3" eb="4">
      <t>デ</t>
    </rPh>
    <phoneticPr fontId="5"/>
  </si>
  <si>
    <t>〒</t>
    <phoneticPr fontId="5"/>
  </si>
  <si>
    <t>申出者</t>
    <rPh sb="0" eb="2">
      <t>モウシデ</t>
    </rPh>
    <rPh sb="2" eb="3">
      <t>シャ</t>
    </rPh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</si>
  <si>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</si>
  <si>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</si>
  <si>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校長</t>
    <rPh sb="0" eb="2">
      <t>コウチョウ</t>
    </rPh>
    <phoneticPr fontId="5"/>
  </si>
  <si>
    <t>印</t>
    <rPh sb="0" eb="1">
      <t>イン</t>
    </rPh>
    <phoneticPr fontId="5"/>
  </si>
  <si>
    <t>公立鹿</t>
    <phoneticPr fontId="5"/>
  </si>
  <si>
    <t>㊞</t>
    <phoneticPr fontId="5"/>
  </si>
  <si>
    <t>生年月日</t>
    <rPh sb="0" eb="2">
      <t>セイネン</t>
    </rPh>
    <rPh sb="2" eb="4">
      <t>ガッピ</t>
    </rPh>
    <phoneticPr fontId="13"/>
  </si>
  <si>
    <t>申出書</t>
  </si>
  <si>
    <t>育児休業等掛金免除</t>
    <phoneticPr fontId="13"/>
  </si>
  <si>
    <t>氏名</t>
    <phoneticPr fontId="5"/>
  </si>
  <si>
    <t>生年月日</t>
    <phoneticPr fontId="5"/>
  </si>
  <si>
    <t>名称</t>
    <phoneticPr fontId="5"/>
  </si>
  <si>
    <t>所在地</t>
    <phoneticPr fontId="5"/>
  </si>
  <si>
    <t>組 合 員</t>
    <rPh sb="0" eb="1">
      <t>クミ</t>
    </rPh>
    <rPh sb="2" eb="3">
      <t>ゴウ</t>
    </rPh>
    <rPh sb="4" eb="5">
      <t>イン</t>
    </rPh>
    <phoneticPr fontId="5"/>
  </si>
  <si>
    <t>書換</t>
    <rPh sb="0" eb="2">
      <t>カキカエ</t>
    </rPh>
    <phoneticPr fontId="13"/>
  </si>
  <si>
    <t>書換</t>
    <rPh sb="0" eb="2">
      <t>カキカエ</t>
    </rPh>
    <phoneticPr fontId="5"/>
  </si>
  <si>
    <t>実際出産日</t>
    <rPh sb="0" eb="2">
      <t>ジッサイ</t>
    </rPh>
    <rPh sb="2" eb="4">
      <t>シュッサン</t>
    </rPh>
    <phoneticPr fontId="5"/>
  </si>
  <si>
    <r>
      <t>当初　育児休業の期間→</t>
    </r>
    <r>
      <rPr>
        <sz val="14"/>
        <color rgb="FFFF0000"/>
        <rFont val="ＭＳ 明朝"/>
        <family val="1"/>
        <charset val="128"/>
      </rPr>
      <t>変更時はNO56使用</t>
    </r>
    <rPh sb="0" eb="2">
      <t>トウショ</t>
    </rPh>
    <rPh sb="3" eb="5">
      <t>イクジ</t>
    </rPh>
    <rPh sb="5" eb="7">
      <t>キュウギョウ</t>
    </rPh>
    <rPh sb="8" eb="10">
      <t>キカン</t>
    </rPh>
    <rPh sb="11" eb="14">
      <t>ヘンコウジ</t>
    </rPh>
    <rPh sb="19" eb="21">
      <t>シヨウ</t>
    </rPh>
    <phoneticPr fontId="13"/>
  </si>
  <si>
    <t>住 所</t>
    <rPh sb="0" eb="1">
      <t>ジュウ</t>
    </rPh>
    <rPh sb="2" eb="3">
      <t>トコロ</t>
    </rPh>
    <phoneticPr fontId="5"/>
  </si>
  <si>
    <t>氏 名</t>
    <rPh sb="0" eb="1">
      <t>シ</t>
    </rPh>
    <rPh sb="2" eb="3">
      <t>メイ</t>
    </rPh>
    <phoneticPr fontId="5"/>
  </si>
  <si>
    <t>職 名</t>
    <rPh sb="0" eb="1">
      <t>ショク</t>
    </rPh>
    <rPh sb="2" eb="3">
      <t>メイ</t>
    </rPh>
    <phoneticPr fontId="5"/>
  </si>
  <si>
    <t>※  掛金免除申出日は，休業の初日以降の日を記入してください。</t>
    <rPh sb="3" eb="5">
      <t>カケキン</t>
    </rPh>
    <rPh sb="5" eb="7">
      <t>メンジョ</t>
    </rPh>
    <rPh sb="7" eb="8">
      <t>モウ</t>
    </rPh>
    <rPh sb="8" eb="9">
      <t>デ</t>
    </rPh>
    <rPh sb="9" eb="10">
      <t>ビ</t>
    </rPh>
    <rPh sb="12" eb="14">
      <t>キュウギョウ</t>
    </rPh>
    <rPh sb="15" eb="17">
      <t>ショニチ</t>
    </rPh>
    <rPh sb="17" eb="19">
      <t>イコウ</t>
    </rPh>
    <rPh sb="20" eb="21">
      <t>ヒ</t>
    </rPh>
    <rPh sb="22" eb="24">
      <t>キニュウ</t>
    </rPh>
    <phoneticPr fontId="5"/>
  </si>
  <si>
    <t>※  事実を証明する書類を添付してください(育児休業：辞令の写し，育児部分休業・育児短時間勤務：承認書等の写し)</t>
    <rPh sb="3" eb="5">
      <t>ジジツ</t>
    </rPh>
    <rPh sb="6" eb="8">
      <t>ショウメイ</t>
    </rPh>
    <rPh sb="10" eb="12">
      <t>ショルイ</t>
    </rPh>
    <rPh sb="13" eb="15">
      <t>テンプ</t>
    </rPh>
    <rPh sb="22" eb="24">
      <t>イクジ</t>
    </rPh>
    <rPh sb="24" eb="26">
      <t>キュウギョウ</t>
    </rPh>
    <rPh sb="27" eb="29">
      <t>ジレイ</t>
    </rPh>
    <rPh sb="30" eb="31">
      <t>ウツ</t>
    </rPh>
    <rPh sb="33" eb="35">
      <t>イクジ</t>
    </rPh>
    <rPh sb="35" eb="37">
      <t>ブブン</t>
    </rPh>
    <rPh sb="37" eb="39">
      <t>キュウギョウ</t>
    </rPh>
    <rPh sb="40" eb="42">
      <t>イクジ</t>
    </rPh>
    <rPh sb="42" eb="45">
      <t>タンジカン</t>
    </rPh>
    <rPh sb="45" eb="47">
      <t>キンム</t>
    </rPh>
    <rPh sb="48" eb="51">
      <t>ショウニンショ</t>
    </rPh>
    <rPh sb="51" eb="52">
      <t>トウ</t>
    </rPh>
    <rPh sb="53" eb="54">
      <t>ウツ</t>
    </rPh>
    <phoneticPr fontId="5"/>
  </si>
  <si>
    <t>育児休業手当金請求書(休業中支給分・変更分[整理番号20]と一緒に提出)</t>
    <rPh sb="0" eb="2">
      <t>イクジ</t>
    </rPh>
    <rPh sb="2" eb="4">
      <t>キュウギョウ</t>
    </rPh>
    <rPh sb="4" eb="7">
      <t>テアテキン</t>
    </rPh>
    <rPh sb="7" eb="10">
      <t>セイキュウショ</t>
    </rPh>
    <rPh sb="11" eb="14">
      <t>キュウギョウチュウ</t>
    </rPh>
    <rPh sb="14" eb="17">
      <t>シキュウブン</t>
    </rPh>
    <rPh sb="18" eb="21">
      <t>ヘンコウブン</t>
    </rPh>
    <rPh sb="22" eb="24">
      <t>セイリ</t>
    </rPh>
    <rPh sb="24" eb="26">
      <t>バンゴウ</t>
    </rPh>
    <rPh sb="30" eb="32">
      <t>イッショ</t>
    </rPh>
    <rPh sb="33" eb="35">
      <t>テイシュツ</t>
    </rPh>
    <phoneticPr fontId="13"/>
  </si>
  <si>
    <t>初　日</t>
    <rPh sb="0" eb="1">
      <t>ハツ</t>
    </rPh>
    <rPh sb="2" eb="3">
      <t>ヒ</t>
    </rPh>
    <phoneticPr fontId="5"/>
  </si>
  <si>
    <t>免　　除</t>
    <rPh sb="0" eb="1">
      <t>メン</t>
    </rPh>
    <rPh sb="3" eb="4">
      <t>ジョ</t>
    </rPh>
    <phoneticPr fontId="5"/>
  </si>
  <si>
    <t>[整理番号　55]</t>
    <phoneticPr fontId="13"/>
  </si>
  <si>
    <t>ｺｰﾄﾞ</t>
    <phoneticPr fontId="5"/>
  </si>
  <si>
    <t>育児休業中の掛金免除申出日</t>
    <rPh sb="0" eb="2">
      <t>イクジ</t>
    </rPh>
    <rPh sb="2" eb="4">
      <t>キュウギョウ</t>
    </rPh>
    <rPh sb="4" eb="5">
      <t>ナカ</t>
    </rPh>
    <rPh sb="6" eb="8">
      <t>カケキン</t>
    </rPh>
    <rPh sb="8" eb="10">
      <t>メンジョ</t>
    </rPh>
    <rPh sb="10" eb="11">
      <t>モウ</t>
    </rPh>
    <rPh sb="11" eb="12">
      <t>デ</t>
    </rPh>
    <rPh sb="12" eb="13">
      <t>ビ</t>
    </rPh>
    <phoneticPr fontId="5"/>
  </si>
  <si>
    <t>育児休業中の
掛金免除申出日</t>
    <rPh sb="0" eb="2">
      <t>イクジ</t>
    </rPh>
    <rPh sb="2" eb="4">
      <t>キュウギョウ</t>
    </rPh>
    <rPh sb="4" eb="5">
      <t>ナカ</t>
    </rPh>
    <rPh sb="7" eb="9">
      <t>カケキン</t>
    </rPh>
    <rPh sb="9" eb="11">
      <t>メンジョ</t>
    </rPh>
    <rPh sb="11" eb="12">
      <t>モウ</t>
    </rPh>
    <rPh sb="12" eb="13">
      <t>デ</t>
    </rPh>
    <rPh sb="13" eb="14">
      <t>ビ</t>
    </rPh>
    <phoneticPr fontId="5"/>
  </si>
  <si>
    <t>育児休業に係る子の生年月日</t>
    <rPh sb="0" eb="2">
      <t>イクジ</t>
    </rPh>
    <rPh sb="2" eb="4">
      <t>キュウギョウ</t>
    </rPh>
    <rPh sb="5" eb="6">
      <t>カカ</t>
    </rPh>
    <rPh sb="7" eb="8">
      <t>コ</t>
    </rPh>
    <rPh sb="9" eb="11">
      <t>セイネン</t>
    </rPh>
    <rPh sb="11" eb="13">
      <t>ガッピ</t>
    </rPh>
    <phoneticPr fontId="5"/>
  </si>
  <si>
    <t>H２８．１１改定</t>
    <rPh sb="6" eb="8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</si>
</sst>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;0;"/>
  </numFmts>
  <fonts count="28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4"/>
      <color indexed="8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33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8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176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 shrinkToFit="1"/>
    </xf>
    <xf numFmtId="0" fontId="19" fillId="0" borderId="0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 shrinkToFit="1"/>
    </xf>
    <xf numFmtId="0" fontId="15" fillId="0" borderId="1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2" xfId="0" applyFont="1" applyBorder="1" applyAlignment="1">
      <alignment vertical="center" shrinkToFit="1"/>
    </xf>
    <xf numFmtId="0" fontId="16" fillId="0" borderId="3" xfId="0" applyFont="1" applyBorder="1" applyAlignment="1">
      <alignment vertical="center" shrinkToFit="1"/>
    </xf>
    <xf numFmtId="0" fontId="15" fillId="0" borderId="6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left" vertical="center"/>
    </xf>
    <xf numFmtId="0" fontId="16" fillId="0" borderId="12" xfId="0" applyFont="1" applyBorder="1" applyAlignment="1">
      <alignment horizontal="center" vertical="center" shrinkToFit="1"/>
    </xf>
    <xf numFmtId="0" fontId="16" fillId="0" borderId="7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19" fillId="0" borderId="0" xfId="0" applyFont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0" fontId="19" fillId="0" borderId="7" xfId="0" applyFont="1" applyBorder="1" applyAlignment="1">
      <alignment vertical="center" shrinkToFit="1"/>
    </xf>
    <xf numFmtId="0" fontId="21" fillId="0" borderId="0" xfId="0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5" fillId="0" borderId="2" xfId="0" applyFont="1" applyBorder="1" applyAlignment="1">
      <alignment vertical="center" shrinkToFit="1"/>
    </xf>
    <xf numFmtId="0" fontId="15" fillId="0" borderId="3" xfId="0" applyFont="1" applyBorder="1" applyAlignment="1">
      <alignment vertical="center" shrinkToFit="1"/>
    </xf>
    <xf numFmtId="0" fontId="24" fillId="0" borderId="0" xfId="0" applyFont="1" applyBorder="1" applyAlignment="1">
      <alignment vertical="center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8" fillId="0" borderId="0" xfId="0" applyFont="1" applyBorder="1" applyAlignment="1">
      <alignment horizontal="center" vertical="center" wrapText="1" shrinkToFit="1"/>
    </xf>
    <xf numFmtId="0" fontId="26" fillId="2" borderId="12" xfId="0" applyFont="1" applyFill="1" applyBorder="1" applyAlignment="1">
      <alignment horizontal="center" vertical="center" shrinkToFit="1"/>
    </xf>
    <xf numFmtId="0" fontId="14" fillId="9" borderId="12" xfId="0" applyFont="1" applyFill="1" applyBorder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58" fontId="20" fillId="0" borderId="0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176" fontId="16" fillId="0" borderId="0" xfId="0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10" borderId="13" xfId="0" applyFont="1" applyFill="1" applyBorder="1" applyAlignment="1">
      <alignment horizontal="center" vertical="center"/>
    </xf>
    <xf numFmtId="0" fontId="16" fillId="10" borderId="14" xfId="0" applyFont="1" applyFill="1" applyBorder="1" applyAlignment="1">
      <alignment horizontal="center" vertical="center"/>
    </xf>
    <xf numFmtId="0" fontId="16" fillId="10" borderId="15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shrinkToFit="1"/>
    </xf>
    <xf numFmtId="0" fontId="16" fillId="0" borderId="34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58" fontId="23" fillId="4" borderId="6" xfId="0" applyNumberFormat="1" applyFont="1" applyFill="1" applyBorder="1" applyAlignment="1">
      <alignment horizontal="center" vertical="center" shrinkToFit="1"/>
    </xf>
    <xf numFmtId="0" fontId="23" fillId="4" borderId="7" xfId="0" applyFont="1" applyFill="1" applyBorder="1" applyAlignment="1">
      <alignment horizontal="center" vertical="center" shrinkToFit="1"/>
    </xf>
    <xf numFmtId="0" fontId="23" fillId="4" borderId="28" xfId="0" applyFont="1" applyFill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shrinkToFit="1"/>
    </xf>
    <xf numFmtId="0" fontId="16" fillId="0" borderId="17" xfId="0" applyFont="1" applyBorder="1" applyAlignment="1">
      <alignment horizontal="center" vertical="center" shrinkToFit="1"/>
    </xf>
    <xf numFmtId="0" fontId="16" fillId="0" borderId="32" xfId="0" applyFont="1" applyBorder="1" applyAlignment="1">
      <alignment horizontal="center" vertical="center" shrinkToFit="1"/>
    </xf>
    <xf numFmtId="0" fontId="24" fillId="4" borderId="33" xfId="0" applyFont="1" applyFill="1" applyBorder="1" applyAlignment="1">
      <alignment horizontal="center" vertical="center" shrinkToFit="1"/>
    </xf>
    <xf numFmtId="0" fontId="24" fillId="4" borderId="17" xfId="0" applyFont="1" applyFill="1" applyBorder="1" applyAlignment="1">
      <alignment horizontal="center" vertical="center" shrinkToFit="1"/>
    </xf>
    <xf numFmtId="0" fontId="24" fillId="4" borderId="18" xfId="0" applyFont="1" applyFill="1" applyBorder="1" applyAlignment="1">
      <alignment horizontal="center" vertical="center" shrinkToFit="1"/>
    </xf>
    <xf numFmtId="58" fontId="16" fillId="10" borderId="19" xfId="0" applyNumberFormat="1" applyFont="1" applyFill="1" applyBorder="1" applyAlignment="1">
      <alignment horizontal="center" vertical="center" shrinkToFit="1"/>
    </xf>
    <xf numFmtId="58" fontId="16" fillId="10" borderId="2" xfId="0" applyNumberFormat="1" applyFont="1" applyFill="1" applyBorder="1" applyAlignment="1">
      <alignment horizontal="center" vertical="center" shrinkToFit="1"/>
    </xf>
    <xf numFmtId="58" fontId="16" fillId="10" borderId="31" xfId="0" applyNumberFormat="1" applyFont="1" applyFill="1" applyBorder="1" applyAlignment="1">
      <alignment horizontal="center" vertical="center" shrinkToFit="1"/>
    </xf>
    <xf numFmtId="0" fontId="15" fillId="10" borderId="35" xfId="0" applyFont="1" applyFill="1" applyBorder="1" applyAlignment="1">
      <alignment horizontal="center" vertical="center"/>
    </xf>
    <xf numFmtId="0" fontId="15" fillId="10" borderId="5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0" xfId="0" applyFont="1" applyFill="1" applyBorder="1" applyAlignment="1">
      <alignment horizontal="center" vertical="center"/>
    </xf>
    <xf numFmtId="58" fontId="16" fillId="0" borderId="6" xfId="0" applyNumberFormat="1" applyFont="1" applyBorder="1" applyAlignment="1">
      <alignment horizontal="center" vertical="center" shrinkToFit="1"/>
    </xf>
    <xf numFmtId="0" fontId="16" fillId="0" borderId="28" xfId="0" applyFont="1" applyBorder="1" applyAlignment="1">
      <alignment horizontal="center" vertical="center" shrinkToFit="1"/>
    </xf>
    <xf numFmtId="0" fontId="21" fillId="0" borderId="4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6" fillId="0" borderId="18" xfId="0" applyFont="1" applyBorder="1" applyAlignment="1">
      <alignment horizontal="center" vertical="center" shrinkToFit="1"/>
    </xf>
    <xf numFmtId="0" fontId="19" fillId="0" borderId="0" xfId="0" applyFont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16" fillId="0" borderId="11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6" fillId="0" borderId="4" xfId="0" applyFont="1" applyBorder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7" xfId="0" applyFont="1" applyBorder="1" applyAlignment="1">
      <alignment horizontal="left" vertical="center" shrinkToFit="1"/>
    </xf>
    <xf numFmtId="0" fontId="16" fillId="0" borderId="8" xfId="0" applyFont="1" applyBorder="1" applyAlignment="1">
      <alignment horizontal="left" vertical="center" shrinkToFit="1"/>
    </xf>
    <xf numFmtId="0" fontId="16" fillId="0" borderId="10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1" fillId="0" borderId="2" xfId="0" applyFont="1" applyBorder="1" applyAlignment="1">
      <alignment horizontal="distributed" vertical="center"/>
    </xf>
    <xf numFmtId="0" fontId="18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49" fontId="20" fillId="0" borderId="2" xfId="0" applyNumberFormat="1" applyFont="1" applyBorder="1" applyAlignment="1">
      <alignment horizontal="left" vertical="center"/>
    </xf>
    <xf numFmtId="0" fontId="20" fillId="0" borderId="2" xfId="0" applyNumberFormat="1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 wrapText="1" shrinkToFit="1"/>
    </xf>
    <xf numFmtId="0" fontId="18" fillId="0" borderId="21" xfId="0" applyFont="1" applyBorder="1" applyAlignment="1">
      <alignment horizontal="center" vertical="center" wrapText="1" shrinkToFit="1"/>
    </xf>
    <xf numFmtId="0" fontId="18" fillId="0" borderId="22" xfId="0" applyFont="1" applyBorder="1" applyAlignment="1">
      <alignment horizontal="center" vertical="center" wrapText="1" shrinkToFit="1"/>
    </xf>
    <xf numFmtId="0" fontId="18" fillId="0" borderId="29" xfId="0" applyFont="1" applyBorder="1" applyAlignment="1">
      <alignment horizontal="center" vertical="center" wrapText="1" shrinkToFit="1"/>
    </xf>
    <xf numFmtId="0" fontId="18" fillId="0" borderId="0" xfId="0" applyFont="1" applyBorder="1" applyAlignment="1">
      <alignment horizontal="center" vertical="center" wrapText="1" shrinkToFit="1"/>
    </xf>
    <xf numFmtId="0" fontId="18" fillId="0" borderId="36" xfId="0" applyFont="1" applyBorder="1" applyAlignment="1">
      <alignment horizontal="center" vertical="center" wrapText="1" shrinkToFit="1"/>
    </xf>
    <xf numFmtId="0" fontId="18" fillId="0" borderId="23" xfId="0" applyFont="1" applyBorder="1" applyAlignment="1">
      <alignment horizontal="center" vertical="center" wrapText="1" shrinkToFit="1"/>
    </xf>
    <xf numFmtId="0" fontId="18" fillId="0" borderId="24" xfId="0" applyFont="1" applyBorder="1" applyAlignment="1">
      <alignment horizontal="center" vertical="center" wrapText="1" shrinkToFit="1"/>
    </xf>
    <xf numFmtId="0" fontId="18" fillId="0" borderId="27" xfId="0" applyFont="1" applyBorder="1" applyAlignment="1">
      <alignment horizontal="center" vertical="center" wrapText="1" shrinkToFit="1"/>
    </xf>
    <xf numFmtId="0" fontId="15" fillId="0" borderId="3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9" fillId="0" borderId="0" xfId="0" applyFont="1" applyAlignment="1">
      <alignment horizontal="right" vertical="center" shrinkToFit="1"/>
    </xf>
    <xf numFmtId="0" fontId="19" fillId="0" borderId="7" xfId="0" applyFont="1" applyBorder="1" applyAlignment="1">
      <alignment horizontal="right" vertical="center" shrinkToFit="1"/>
    </xf>
    <xf numFmtId="0" fontId="24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58" fontId="22" fillId="4" borderId="20" xfId="0" applyNumberFormat="1" applyFont="1" applyFill="1" applyBorder="1" applyAlignment="1">
      <alignment horizontal="center" vertical="center"/>
    </xf>
    <xf numFmtId="58" fontId="22" fillId="4" borderId="21" xfId="0" applyNumberFormat="1" applyFont="1" applyFill="1" applyBorder="1" applyAlignment="1">
      <alignment horizontal="center" vertical="center"/>
    </xf>
    <xf numFmtId="58" fontId="22" fillId="4" borderId="22" xfId="0" applyNumberFormat="1" applyFont="1" applyFill="1" applyBorder="1" applyAlignment="1">
      <alignment horizontal="center" vertical="center"/>
    </xf>
    <xf numFmtId="58" fontId="22" fillId="4" borderId="34" xfId="0" applyNumberFormat="1" applyFont="1" applyFill="1" applyBorder="1" applyAlignment="1">
      <alignment horizontal="center" vertical="center"/>
    </xf>
    <xf numFmtId="58" fontId="22" fillId="4" borderId="7" xfId="0" applyNumberFormat="1" applyFont="1" applyFill="1" applyBorder="1" applyAlignment="1">
      <alignment horizontal="center" vertical="center"/>
    </xf>
    <xf numFmtId="58" fontId="22" fillId="4" borderId="28" xfId="0" applyNumberFormat="1" applyFont="1" applyFill="1" applyBorder="1" applyAlignment="1">
      <alignment horizontal="center" vertical="center"/>
    </xf>
    <xf numFmtId="0" fontId="25" fillId="4" borderId="26" xfId="0" applyFont="1" applyFill="1" applyBorder="1" applyAlignment="1">
      <alignment horizontal="center" vertical="center"/>
    </xf>
    <xf numFmtId="0" fontId="25" fillId="4" borderId="24" xfId="0" applyFont="1" applyFill="1" applyBorder="1" applyAlignment="1">
      <alignment horizontal="center" vertical="center"/>
    </xf>
    <xf numFmtId="0" fontId="25" fillId="4" borderId="27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shrinkToFit="1"/>
    </xf>
    <xf numFmtId="0" fontId="27" fillId="0" borderId="12" xfId="0" applyFont="1" applyBorder="1" applyAlignment="1" applyProtection="1">
      <alignment horizontal="center" vertical="center" shrinkToFit="1"/>
      <protection locked="0"/>
    </xf>
    <xf numFmtId="0" fontId="16" fillId="0" borderId="3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center" shrinkToFit="1"/>
    </xf>
    <xf numFmtId="0" fontId="16" fillId="0" borderId="14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saru\Desktop\WIN7&#23398;&#26657;&#20107;&#21209;&#32113;&#25324;&#65404;&#65405;&#65411;&#65425;150122Ver&#8545;Vol1&#20234;&#38598;&#38498;&#21271;&#23567;\WIN7&#65403;&#65437;&#65420;&#65439;&#65433;&#23398;&#26657;&#20107;&#21209;&#32113;&#25324;&#65404;&#65405;&#65411;&#65425;&#8545;\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 refreshError="1"/>
      <sheetData sheetId="1" refreshError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</v>
          </cell>
          <cell r="K7" t="str">
            <v>鹿児島市天文館1-1-2</v>
          </cell>
        </row>
        <row r="8">
          <cell r="D8" t="str">
            <v>鹿児島市立天文館小学校</v>
          </cell>
          <cell r="F8" t="str">
            <v>所長名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 t="str">
            <v>26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</sheetData>
      <sheetData sheetId="3">
        <row r="6">
          <cell r="B6">
            <v>1</v>
          </cell>
          <cell r="C6" t="str">
            <v>教</v>
          </cell>
          <cell r="D6" t="str">
            <v>(三)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40179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 t="str">
            <v>教</v>
          </cell>
          <cell r="D7" t="str">
            <v>(三)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40179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40179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 t="str">
            <v>教</v>
          </cell>
          <cell r="D9" t="str">
            <v>(三)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40179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 t="str">
            <v>教</v>
          </cell>
          <cell r="D10" t="str">
            <v>(三)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40179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 t="str">
            <v>教</v>
          </cell>
          <cell r="D11" t="str">
            <v>(三)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40179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 t="str">
            <v>教</v>
          </cell>
          <cell r="D12" t="str">
            <v>(三)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40179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 t="str">
            <v>教</v>
          </cell>
          <cell r="D13" t="str">
            <v>(三)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40179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 t="str">
            <v>教</v>
          </cell>
          <cell r="D14" t="str">
            <v>(三)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40179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 t="str">
            <v>教</v>
          </cell>
          <cell r="D15" t="str">
            <v>(三)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40179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 t="str">
            <v>教</v>
          </cell>
          <cell r="D16" t="str">
            <v>(三)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40179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 t="str">
            <v>教</v>
          </cell>
          <cell r="D17" t="str">
            <v>(三)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40179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 t="str">
            <v>教</v>
          </cell>
          <cell r="D18" t="str">
            <v>(三)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40179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 t="str">
            <v>教</v>
          </cell>
          <cell r="D19" t="str">
            <v>(三)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40179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 t="str">
            <v>教</v>
          </cell>
          <cell r="D20" t="str">
            <v>(三)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40179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 t="str">
            <v>教</v>
          </cell>
          <cell r="D21" t="str">
            <v>(三)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40179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 t="str">
            <v>教</v>
          </cell>
          <cell r="D22" t="str">
            <v>(三)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40179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 t="str">
            <v>教</v>
          </cell>
          <cell r="D23" t="str">
            <v>(三)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40179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 t="str">
            <v>教</v>
          </cell>
          <cell r="D24" t="str">
            <v>(三)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40179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 t="str">
            <v>教</v>
          </cell>
          <cell r="D25" t="str">
            <v>(三)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40179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 t="str">
            <v>教</v>
          </cell>
          <cell r="D26" t="str">
            <v>(三)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40179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 t="str">
            <v>教</v>
          </cell>
          <cell r="D27" t="str">
            <v>(三)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40179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 t="str">
            <v>教</v>
          </cell>
          <cell r="D28" t="str">
            <v>(三)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40179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 t="str">
            <v>教</v>
          </cell>
          <cell r="D29" t="str">
            <v>(三)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40179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 t="str">
            <v>教</v>
          </cell>
          <cell r="D30" t="str">
            <v>(三)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40179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 t="str">
            <v>教</v>
          </cell>
          <cell r="D31" t="str">
            <v>(三)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40179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 t="str">
            <v>教</v>
          </cell>
          <cell r="D32" t="str">
            <v>(三)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40179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 t="str">
            <v>教</v>
          </cell>
          <cell r="D33" t="str">
            <v>(三)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40179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 t="str">
            <v>教</v>
          </cell>
          <cell r="D34" t="str">
            <v>(三)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40179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 t="str">
            <v>教</v>
          </cell>
          <cell r="D35" t="str">
            <v>(三)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40179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 t="str">
            <v>教</v>
          </cell>
          <cell r="D36" t="str">
            <v>(三)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40179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 t="str">
            <v>教</v>
          </cell>
          <cell r="D37" t="str">
            <v>(三)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40179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 t="str">
            <v>教</v>
          </cell>
          <cell r="D55" t="str">
            <v>(三)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40179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3.75" style="2" customWidth="1"/>
    <col min="15" max="15" width="3.75" style="2" customWidth="1"/>
    <col min="16" max="16384" width="2.625" style="2"/>
  </cols>
  <sheetData>
    <row r="1" spans="1:52" ht="3" customHeight="1">
      <c r="A1" s="83"/>
      <c r="B1" s="84"/>
      <c r="C1" s="84"/>
      <c r="D1" s="84"/>
      <c r="E1" s="85"/>
      <c r="F1" s="81"/>
      <c r="G1" s="82"/>
      <c r="H1" s="86"/>
      <c r="I1" s="87"/>
      <c r="J1" s="8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89" t="str">
        <f>[1]基本ﾃﾞｰﾀ!$B$2</f>
        <v>☆学校事務統括システムⅡ　WIN7正規版☆</v>
      </c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91" t="str">
        <f>[1]基本ﾃﾞｰﾀ!$C3</f>
        <v>Main.Producer:K.Saito / Second.Producer:M.Yamanokuchi　2002-2013 OA研究推進委員会</v>
      </c>
      <c r="E6" s="91"/>
      <c r="F6" s="91"/>
      <c r="G6" s="91"/>
      <c r="H6" s="91"/>
      <c r="I6" s="91"/>
      <c r="J6" s="90" t="s">
        <v>0</v>
      </c>
      <c r="K6" s="90"/>
      <c r="L6" s="90"/>
      <c r="M6" s="90"/>
      <c r="N6" s="90"/>
      <c r="O6" s="90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91" t="str">
        <f>[1]基本ﾃﾞｰﾀ!$C4</f>
        <v>Microsoft Excel2000Pro SR1-00/07 &amp; IME2000/ATOK</v>
      </c>
      <c r="E7" s="91"/>
      <c r="F7" s="91"/>
      <c r="G7" s="91"/>
      <c r="H7" s="91"/>
      <c r="I7" s="91"/>
      <c r="J7" s="92">
        <f>[1]基本ﾃﾞｰﾀ!$G4</f>
        <v>0</v>
      </c>
      <c r="K7" s="92"/>
      <c r="L7" s="92"/>
      <c r="M7" s="92"/>
      <c r="N7" s="92"/>
      <c r="O7" s="92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91" t="str">
        <f>[1]基本ﾃﾞｰﾀ!$C5</f>
        <v>つーるﾎﾞｯｸｽ　VBA MACRO　Ver9.11　Vol5.22　WIN7版</v>
      </c>
      <c r="E8" s="91"/>
      <c r="F8" s="91"/>
      <c r="G8" s="91"/>
      <c r="H8" s="91"/>
      <c r="I8" s="91"/>
      <c r="J8" s="92">
        <f>[1]基本ﾃﾞｰﾀ!$G5</f>
        <v>0</v>
      </c>
      <c r="K8" s="92"/>
      <c r="L8" s="92"/>
      <c r="M8" s="92"/>
      <c r="N8" s="92"/>
      <c r="O8" s="92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[1]基本ﾃﾞｰﾀ!$D6</f>
        <v>鹿児島市教育委員会</v>
      </c>
      <c r="F9" s="9" t="str">
        <f>[1]基本ﾃﾞｰﾀ!$E6</f>
        <v>薩摩　隼太</v>
      </c>
      <c r="G9" s="4"/>
      <c r="H9" s="4"/>
      <c r="I9" s="4"/>
      <c r="J9" s="95" t="str">
        <f>[1]基本ﾃﾞｰﾀ!$J5</f>
        <v>鹿児島県小中学校事務職員研究会管理</v>
      </c>
      <c r="K9" s="96"/>
      <c r="L9" s="96"/>
      <c r="M9" s="96"/>
      <c r="N9" s="96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94" t="s">
        <v>2</v>
      </c>
      <c r="E10" s="94"/>
      <c r="F10" s="94"/>
      <c r="G10" s="94"/>
      <c r="H10" s="6"/>
      <c r="I10" s="79" t="str">
        <f>[1]基本ﾃﾞｰﾀ!$F7</f>
        <v>天文館教育事務所</v>
      </c>
      <c r="J10" s="80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77" t="str">
        <f>[1]基本ﾃﾞｰﾀ!$D8</f>
        <v>鹿児島市立天文館小学校</v>
      </c>
      <c r="G11" s="78"/>
      <c r="H11" s="78"/>
      <c r="I11" s="75" t="str">
        <f>[1]基本ﾃﾞｰﾀ!$F8</f>
        <v>所長名</v>
      </c>
      <c r="J11" s="76"/>
      <c r="K11" s="76" t="str">
        <f>[1]基本ﾃﾞｰﾀ!$H8</f>
        <v>大隅　太郎太</v>
      </c>
      <c r="L11" s="76"/>
      <c r="M11" s="76"/>
      <c r="N11" s="93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77" t="str">
        <f>[1]基本ﾃﾞｰﾀ!$D9</f>
        <v>天文館小学校</v>
      </c>
      <c r="G12" s="78"/>
      <c r="H12" s="78"/>
      <c r="I12" s="12" t="str">
        <f>[1]基本ﾃﾞｰﾀ!$J7</f>
        <v>〒899-</v>
      </c>
      <c r="J12" s="13" t="str">
        <f>[1]基本ﾃﾞｰﾀ!$K7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77" t="str">
        <f>[1]基本ﾃﾞｰﾀ!$D10</f>
        <v>鹿児島</v>
      </c>
      <c r="G13" s="78"/>
      <c r="H13" s="78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77" t="str">
        <f>[1]基本ﾃﾞｰﾀ!$D11</f>
        <v>鹿児島市天文館1-1-1</v>
      </c>
      <c r="G14" s="78"/>
      <c r="H14" s="78"/>
      <c r="I14" s="79" t="str">
        <f>[1]基本ﾃﾞｰﾀ!$F6</f>
        <v>鹿児島県教育委員会</v>
      </c>
      <c r="J14" s="80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78" t="str">
        <f>[1]基本ﾃﾞｰﾀ!$D12</f>
        <v>西郷　隆盛</v>
      </c>
      <c r="G15" s="78"/>
      <c r="H15" s="78"/>
      <c r="I15" s="15" t="str">
        <f>[1]基本ﾃﾞｰﾀ!$J6</f>
        <v>〒８９０－８５７７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77" t="str">
        <f>[1]基本ﾃﾞｰﾀ!$D13</f>
        <v>26</v>
      </c>
      <c r="G16" s="78"/>
      <c r="H16" s="78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77" t="str">
        <f>[1]基本ﾃﾞｰﾀ!$D14</f>
        <v>01</v>
      </c>
      <c r="G17" s="78"/>
      <c r="H17" s="78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77" t="str">
        <f>[1]基本ﾃﾞｰﾀ!$D15</f>
        <v>10</v>
      </c>
      <c r="G18" s="78"/>
      <c r="H18" s="78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77" t="str">
        <f>[1]基本ﾃﾞｰﾀ!$D16</f>
        <v>02</v>
      </c>
      <c r="G19" s="78"/>
      <c r="H19" s="78"/>
      <c r="I19" s="79">
        <f>[1]基本ﾃﾞｰﾀ!$F$31</f>
        <v>0</v>
      </c>
      <c r="J19" s="80"/>
      <c r="K19" s="10"/>
      <c r="L19" s="10">
        <f>[1]基本ﾃﾞｰﾀ!$J$31</f>
        <v>0</v>
      </c>
      <c r="M19" s="97">
        <f>[1]基本ﾃﾞｰﾀ!$K$31</f>
        <v>0</v>
      </c>
      <c r="N19" s="98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77" t="str">
        <f>[1]基本ﾃﾞｰﾀ!$D17</f>
        <v>01</v>
      </c>
      <c r="G20" s="78"/>
      <c r="H20" s="78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77" t="str">
        <f>[1]基本ﾃﾞｰﾀ!$D18</f>
        <v>09</v>
      </c>
      <c r="G21" s="78"/>
      <c r="H21" s="78"/>
      <c r="I21" s="75">
        <f>[1]基本ﾃﾞｰﾀ!$F$33</f>
        <v>0</v>
      </c>
      <c r="J21" s="76"/>
      <c r="K21" s="16">
        <f>[1]基本ﾃﾞｰﾀ!$I$33</f>
        <v>0</v>
      </c>
      <c r="L21" s="16">
        <f>[1]基本ﾃﾞｰﾀ!$J$33</f>
        <v>0</v>
      </c>
      <c r="M21" s="16">
        <f>[1]基本ﾃﾞｰﾀ!$K$33</f>
        <v>0</v>
      </c>
      <c r="N21" s="69">
        <f>[1]基本ﾃﾞｰﾀ!$L$33</f>
        <v>0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77" t="str">
        <f>[1]基本ﾃﾞｰﾀ!$D19</f>
        <v>02</v>
      </c>
      <c r="G22" s="78"/>
      <c r="H22" s="78"/>
      <c r="I22" s="15"/>
      <c r="J22" s="16"/>
      <c r="K22" s="16">
        <f>[1]基本ﾃﾞｰﾀ!$I$34</f>
        <v>0</v>
      </c>
      <c r="L22" s="16">
        <f>[1]基本ﾃﾞｰﾀ!$J$34</f>
        <v>0</v>
      </c>
      <c r="M22" s="16">
        <f>[1]基本ﾃﾞｰﾀ!$K$34</f>
        <v>0</v>
      </c>
      <c r="N22" s="70">
        <f>[1]基本ﾃﾞｰﾀ!$L$34</f>
        <v>0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77" t="str">
        <f>[1]基本ﾃﾞｰﾀ!$D20</f>
        <v>654321</v>
      </c>
      <c r="G23" s="78"/>
      <c r="H23" s="78"/>
      <c r="I23" s="15"/>
      <c r="J23" s="16"/>
      <c r="K23" s="16">
        <f>[1]基本ﾃﾞｰﾀ!$I$35</f>
        <v>0</v>
      </c>
      <c r="L23" s="16">
        <f>[1]基本ﾃﾞｰﾀ!$J$35</f>
        <v>0</v>
      </c>
      <c r="M23" s="16">
        <f>[1]基本ﾃﾞｰﾀ!$K$34</f>
        <v>0</v>
      </c>
      <c r="N23" s="70">
        <f>[1]基本ﾃﾞｰﾀ!$L$35</f>
        <v>0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77" t="str">
        <f>[1]基本ﾃﾞｰﾀ!$D21</f>
        <v>899-0001</v>
      </c>
      <c r="G24" s="78"/>
      <c r="H24" s="78"/>
      <c r="I24" s="12"/>
      <c r="J24" s="13"/>
      <c r="K24" s="13">
        <f>[1]基本ﾃﾞｰﾀ!$I$36</f>
        <v>0</v>
      </c>
      <c r="L24" s="13"/>
      <c r="M24" s="13">
        <f>[1]基本ﾃﾞｰﾀ!$K$34</f>
        <v>0</v>
      </c>
      <c r="N24" s="71">
        <f>[1]基本ﾃﾞｰﾀ!$L$36</f>
        <v>0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77" t="str">
        <f>[1]基本ﾃﾞｰﾀ!$D22</f>
        <v>0995-12-3456</v>
      </c>
      <c r="G25" s="78"/>
      <c r="H25" s="78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77" t="str">
        <f>[1]基本ﾃﾞｰﾀ!$D23</f>
        <v>0995-65-4321</v>
      </c>
      <c r="G26" s="78"/>
      <c r="H26" s="78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77" t="str">
        <f>[1]基本ﾃﾞｰﾀ!$D24</f>
        <v>鹿児島　一太郎</v>
      </c>
      <c r="G27" s="78"/>
      <c r="H27" s="78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77">
        <f>[1]基本ﾃﾞｰﾀ!$D25</f>
        <v>0</v>
      </c>
      <c r="G28" s="78"/>
      <c r="H28" s="78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77">
        <f>[1]基本ﾃﾞｰﾀ!$D26</f>
        <v>0</v>
      </c>
      <c r="G29" s="78"/>
      <c r="H29" s="78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77">
        <f>[1]基本ﾃﾞｰﾀ!$D27</f>
        <v>0</v>
      </c>
      <c r="G30" s="78"/>
      <c r="H30" s="78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C1:EJ52"/>
  <sheetViews>
    <sheetView tabSelected="1" zoomScale="75" zoomScaleNormal="75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D9" sqref="D9"/>
    </sheetView>
  </sheetViews>
  <sheetFormatPr defaultColWidth="2.625" defaultRowHeight="13.5"/>
  <cols>
    <col min="4" max="4" width="5.625" customWidth="1"/>
  </cols>
  <sheetData>
    <row r="1" spans="3:140" s="19" customFormat="1" ht="9" customHeight="1">
      <c r="C1" s="18">
        <v>1</v>
      </c>
      <c r="AS1" s="20"/>
      <c r="AT1" s="21"/>
      <c r="AU1" s="21"/>
      <c r="AV1" s="21"/>
      <c r="AW1" s="21"/>
      <c r="BN1"/>
      <c r="BS1" s="23"/>
      <c r="EJ1" s="22"/>
    </row>
    <row r="2" spans="3:140" s="19" customFormat="1" ht="9" customHeight="1">
      <c r="C2" s="18">
        <v>2</v>
      </c>
      <c r="AS2" s="20"/>
      <c r="AT2" s="21"/>
      <c r="AU2" s="21"/>
      <c r="AV2" s="21"/>
      <c r="AW2" s="21"/>
      <c r="BN2"/>
      <c r="BS2" s="23"/>
      <c r="EJ2" s="22"/>
    </row>
    <row r="3" spans="3:140" s="19" customFormat="1" ht="9" customHeight="1">
      <c r="C3" s="18">
        <v>3</v>
      </c>
      <c r="AS3" s="24"/>
      <c r="AT3" s="21"/>
      <c r="AU3" s="21"/>
      <c r="AV3" s="21"/>
      <c r="AW3" s="24"/>
      <c r="AX3" s="21"/>
      <c r="BN3"/>
      <c r="BS3" s="23"/>
      <c r="EJ3" s="22"/>
    </row>
    <row r="4" spans="3:140" s="19" customFormat="1" ht="9" customHeight="1">
      <c r="C4" s="18">
        <v>4</v>
      </c>
      <c r="AS4" s="24"/>
      <c r="AT4" s="21"/>
      <c r="AU4" s="21"/>
      <c r="AV4" s="21"/>
      <c r="AW4" s="24"/>
      <c r="AX4" s="21"/>
      <c r="BN4"/>
      <c r="BS4" s="23"/>
      <c r="EJ4" s="22"/>
    </row>
    <row r="5" spans="3:140" s="19" customFormat="1" ht="13.5" customHeight="1">
      <c r="C5" s="18">
        <v>5</v>
      </c>
      <c r="E5" s="202" t="s">
        <v>68</v>
      </c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4"/>
      <c r="AS5" s="68"/>
      <c r="AT5" s="21"/>
      <c r="AU5" s="21"/>
      <c r="AV5" s="21"/>
      <c r="AW5" s="24"/>
      <c r="AX5" s="21"/>
      <c r="BN5"/>
      <c r="BS5" s="23"/>
      <c r="EJ5" s="22"/>
    </row>
    <row r="6" spans="3:140" s="19" customFormat="1" ht="13.5" customHeight="1">
      <c r="C6" s="18">
        <v>6</v>
      </c>
      <c r="E6" s="205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06"/>
      <c r="AQ6" s="206"/>
      <c r="AR6" s="207"/>
      <c r="AS6" s="68"/>
      <c r="AT6" s="21"/>
      <c r="AU6" s="21"/>
      <c r="AV6" s="21"/>
      <c r="AW6" s="21"/>
      <c r="AX6" s="21"/>
      <c r="BN6"/>
      <c r="BS6" s="23"/>
      <c r="EJ6" s="22"/>
    </row>
    <row r="7" spans="3:140" s="19" customFormat="1" ht="13.5" customHeight="1" thickBot="1">
      <c r="C7" s="18">
        <v>7</v>
      </c>
      <c r="AS7" s="68"/>
      <c r="AT7" s="21"/>
      <c r="AU7" s="21"/>
      <c r="AV7" s="21"/>
      <c r="AW7" s="21"/>
      <c r="BN7"/>
      <c r="BS7" s="23"/>
      <c r="EJ7" s="22"/>
    </row>
    <row r="8" spans="3:140" s="19" customFormat="1" ht="18.75" customHeight="1">
      <c r="C8" s="18">
        <v>8</v>
      </c>
      <c r="D8" s="74" t="s">
        <v>72</v>
      </c>
      <c r="E8" s="64"/>
      <c r="F8" s="218" t="str">
        <f>IF($D9="","",(VLOOKUP($D9,[1]職員ﾃﾞｰﾀ!$B$6:$BG$106,7)))</f>
        <v>薩摩　隼人</v>
      </c>
      <c r="G8" s="218"/>
      <c r="H8" s="218"/>
      <c r="I8" s="218"/>
      <c r="J8" s="218"/>
      <c r="K8" s="218"/>
      <c r="L8" s="218"/>
      <c r="M8" s="218"/>
      <c r="N8" s="65"/>
      <c r="O8" s="221" t="s">
        <v>51</v>
      </c>
      <c r="P8" s="222"/>
      <c r="Q8" s="222"/>
      <c r="R8" s="222"/>
      <c r="S8" s="223"/>
      <c r="U8" s="173" t="s">
        <v>74</v>
      </c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5"/>
      <c r="AJ8" s="208">
        <v>42715</v>
      </c>
      <c r="AK8" s="209"/>
      <c r="AL8" s="209"/>
      <c r="AM8" s="209"/>
      <c r="AN8" s="209"/>
      <c r="AO8" s="209"/>
      <c r="AP8" s="209"/>
      <c r="AQ8" s="209"/>
      <c r="AR8" s="210"/>
      <c r="AS8" s="68"/>
      <c r="AT8" s="21"/>
      <c r="AU8" s="21"/>
      <c r="AV8" s="21"/>
      <c r="AW8" s="21"/>
      <c r="BN8"/>
      <c r="BS8" s="23"/>
      <c r="EJ8" s="22"/>
    </row>
    <row r="9" spans="3:140" s="19" customFormat="1" ht="18.75" customHeight="1" thickBot="1">
      <c r="C9" s="18">
        <v>9</v>
      </c>
      <c r="D9" s="73">
        <v>50</v>
      </c>
      <c r="E9" s="64"/>
      <c r="F9" s="219">
        <f>IF($D9="","",(VLOOKUP($D9,[1]職員ﾃﾞｰﾀ!$B$6:$BG$106,12)))</f>
        <v>123456</v>
      </c>
      <c r="G9" s="219"/>
      <c r="H9" s="219"/>
      <c r="I9" s="219"/>
      <c r="J9" s="219"/>
      <c r="K9" s="219"/>
      <c r="L9" s="219"/>
      <c r="M9" s="219"/>
      <c r="N9" s="65"/>
      <c r="O9" s="129">
        <f>IF($D9="","",(VLOOKUP($D9,[1]職員ﾃﾞｰﾀ!$B$6:$BG$106,31)))</f>
        <v>450601</v>
      </c>
      <c r="P9" s="130"/>
      <c r="Q9" s="130"/>
      <c r="R9" s="130"/>
      <c r="S9" s="147"/>
      <c r="U9" s="176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8"/>
      <c r="AJ9" s="211"/>
      <c r="AK9" s="212"/>
      <c r="AL9" s="212"/>
      <c r="AM9" s="212"/>
      <c r="AN9" s="212"/>
      <c r="AO9" s="212"/>
      <c r="AP9" s="212"/>
      <c r="AQ9" s="212"/>
      <c r="AR9" s="213"/>
      <c r="AS9" s="68"/>
      <c r="AT9" s="21"/>
      <c r="AU9" s="21"/>
      <c r="AV9" s="21"/>
      <c r="AW9" s="21"/>
      <c r="BN9"/>
      <c r="BS9" s="23"/>
      <c r="EJ9" s="22"/>
    </row>
    <row r="10" spans="3:140" s="19" customFormat="1" ht="18.75" customHeight="1">
      <c r="C10" s="18">
        <v>10</v>
      </c>
      <c r="U10" s="176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8"/>
      <c r="AJ10" s="182" t="s">
        <v>59</v>
      </c>
      <c r="AK10" s="183"/>
      <c r="AL10" s="140">
        <v>281211</v>
      </c>
      <c r="AM10" s="141"/>
      <c r="AN10" s="141"/>
      <c r="AO10" s="141"/>
      <c r="AP10" s="141"/>
      <c r="AQ10" s="141"/>
      <c r="AR10" s="142"/>
      <c r="AS10" s="68"/>
      <c r="AT10" s="21"/>
      <c r="AU10" s="21"/>
      <c r="AV10" s="21"/>
      <c r="AW10" s="21"/>
      <c r="BN10"/>
      <c r="BS10" s="23"/>
      <c r="EJ10" s="22"/>
    </row>
    <row r="11" spans="3:140" s="19" customFormat="1" ht="18.75" customHeight="1" thickBot="1">
      <c r="C11" s="18"/>
      <c r="U11" s="179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1"/>
      <c r="AJ11" s="184"/>
      <c r="AK11" s="185"/>
      <c r="AL11" s="214"/>
      <c r="AM11" s="215"/>
      <c r="AN11" s="215"/>
      <c r="AO11" s="215"/>
      <c r="AP11" s="215"/>
      <c r="AQ11" s="215"/>
      <c r="AR11" s="216"/>
      <c r="AS11" s="68"/>
      <c r="AT11" s="21"/>
      <c r="AU11" s="21"/>
      <c r="AV11" s="21"/>
      <c r="AW11" s="21"/>
      <c r="BN11"/>
      <c r="BS11" s="23"/>
      <c r="EJ11" s="22"/>
    </row>
    <row r="12" spans="3:140" s="19" customFormat="1" ht="9" customHeight="1">
      <c r="C12" s="18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BN12"/>
      <c r="BS12" s="23"/>
      <c r="EJ12" s="22"/>
    </row>
    <row r="13" spans="3:140" s="19" customFormat="1" ht="9" customHeight="1">
      <c r="C13" s="18"/>
      <c r="AS13" s="68"/>
      <c r="AT13" s="21"/>
      <c r="AU13" s="21"/>
      <c r="AV13" s="21"/>
      <c r="AW13" s="21"/>
      <c r="BN13"/>
      <c r="BS13" s="23"/>
      <c r="EJ13" s="22"/>
    </row>
    <row r="14" spans="3:140" s="19" customFormat="1" ht="13.5" customHeight="1">
      <c r="C14" s="18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7"/>
      <c r="AM14" s="188" t="s">
        <v>22</v>
      </c>
      <c r="AN14" s="189"/>
      <c r="AO14" s="189"/>
      <c r="AP14" s="189"/>
      <c r="AQ14" s="189"/>
      <c r="AR14" s="190"/>
      <c r="AS14" s="25"/>
      <c r="AT14" s="21"/>
      <c r="AU14" s="21"/>
      <c r="AV14" s="21"/>
      <c r="AW14" s="21"/>
      <c r="BN14"/>
      <c r="BS14" s="23"/>
      <c r="EJ14" s="22"/>
    </row>
    <row r="15" spans="3:140" s="19" customFormat="1" ht="31.5" customHeight="1">
      <c r="C15" s="26"/>
      <c r="E15" s="27"/>
      <c r="G15" s="57"/>
      <c r="H15" s="57"/>
      <c r="I15" s="200" t="s">
        <v>53</v>
      </c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148" t="s">
        <v>52</v>
      </c>
      <c r="AD15" s="148"/>
      <c r="AE15" s="148"/>
      <c r="AF15" s="148"/>
      <c r="AG15" s="148"/>
      <c r="AH15" s="148"/>
      <c r="AI15" s="148"/>
      <c r="AJ15" s="148"/>
      <c r="AK15" s="148"/>
      <c r="AL15" s="149"/>
      <c r="AM15" s="191" t="s">
        <v>23</v>
      </c>
      <c r="AN15" s="192"/>
      <c r="AO15" s="192"/>
      <c r="AP15" s="192"/>
      <c r="AQ15" s="192"/>
      <c r="AR15" s="193"/>
      <c r="AS15" s="21"/>
      <c r="AT15" s="21"/>
      <c r="AU15" s="21"/>
      <c r="AV15" s="21"/>
      <c r="AW15" s="21"/>
      <c r="BN15"/>
      <c r="BS15" s="23"/>
      <c r="EJ15" s="22"/>
    </row>
    <row r="16" spans="3:140" s="19" customFormat="1" ht="31.5" customHeight="1">
      <c r="C16" s="18"/>
      <c r="D16" s="27"/>
      <c r="E16" s="27"/>
      <c r="F16" s="28"/>
      <c r="G16" s="57"/>
      <c r="H16" s="57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148"/>
      <c r="AD16" s="148"/>
      <c r="AE16" s="148"/>
      <c r="AF16" s="148"/>
      <c r="AG16" s="148"/>
      <c r="AH16" s="148"/>
      <c r="AI16" s="148"/>
      <c r="AJ16" s="148"/>
      <c r="AK16" s="148"/>
      <c r="AL16" s="149"/>
      <c r="AM16" s="194"/>
      <c r="AN16" s="195"/>
      <c r="AO16" s="195"/>
      <c r="AP16" s="195"/>
      <c r="AQ16" s="195"/>
      <c r="AR16" s="196"/>
      <c r="AS16" s="21"/>
      <c r="AT16" s="21"/>
      <c r="AU16" s="21"/>
      <c r="AV16" s="21"/>
      <c r="AW16" s="21"/>
      <c r="BN16"/>
      <c r="BS16" s="23"/>
      <c r="EJ16" s="22"/>
    </row>
    <row r="17" spans="3:140" s="19" customFormat="1" ht="31.5" customHeight="1">
      <c r="C17" s="18"/>
      <c r="D17" s="27"/>
      <c r="E17" s="29"/>
      <c r="G17" s="58"/>
      <c r="H17" s="58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148"/>
      <c r="AD17" s="148"/>
      <c r="AE17" s="148"/>
      <c r="AF17" s="148"/>
      <c r="AG17" s="148"/>
      <c r="AH17" s="148"/>
      <c r="AI17" s="148"/>
      <c r="AJ17" s="148"/>
      <c r="AK17" s="148"/>
      <c r="AL17" s="149"/>
      <c r="AM17" s="194"/>
      <c r="AN17" s="195"/>
      <c r="AO17" s="195"/>
      <c r="AP17" s="195"/>
      <c r="AQ17" s="195"/>
      <c r="AR17" s="196"/>
      <c r="AS17" s="21"/>
      <c r="AT17" s="21"/>
      <c r="AU17" s="21"/>
      <c r="AV17" s="21"/>
      <c r="AW17" s="21"/>
      <c r="BN17"/>
      <c r="BS17" s="23"/>
      <c r="EJ17" s="22"/>
    </row>
    <row r="18" spans="3:140" s="19" customFormat="1" ht="31.5" customHeight="1">
      <c r="C18" s="18"/>
      <c r="D18" s="27"/>
      <c r="E18" s="30"/>
      <c r="F18" s="31"/>
      <c r="G18" s="59"/>
      <c r="H18" s="59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150"/>
      <c r="AD18" s="150"/>
      <c r="AE18" s="150"/>
      <c r="AF18" s="150"/>
      <c r="AG18" s="150"/>
      <c r="AH18" s="150"/>
      <c r="AI18" s="150"/>
      <c r="AJ18" s="150"/>
      <c r="AK18" s="150"/>
      <c r="AL18" s="151"/>
      <c r="AM18" s="197"/>
      <c r="AN18" s="198"/>
      <c r="AO18" s="198"/>
      <c r="AP18" s="198"/>
      <c r="AQ18" s="198"/>
      <c r="AR18" s="199"/>
      <c r="AS18" s="21"/>
      <c r="AT18" s="21"/>
      <c r="AU18" s="21"/>
      <c r="AV18" s="21"/>
      <c r="AW18" s="21"/>
      <c r="BN18"/>
      <c r="BS18" s="23"/>
      <c r="EJ18" s="22"/>
    </row>
    <row r="19" spans="3:140" s="19" customFormat="1" ht="31.5" customHeight="1" thickBot="1">
      <c r="C19" s="18"/>
      <c r="D19" s="21"/>
      <c r="E19" s="152" t="s">
        <v>58</v>
      </c>
      <c r="F19" s="153"/>
      <c r="G19" s="153"/>
      <c r="H19" s="153"/>
      <c r="I19" s="153"/>
      <c r="J19" s="154"/>
      <c r="K19" s="32"/>
      <c r="L19" s="168" t="s">
        <v>54</v>
      </c>
      <c r="M19" s="168"/>
      <c r="N19" s="168"/>
      <c r="O19" s="168"/>
      <c r="P19" s="37"/>
      <c r="Q19" s="32"/>
      <c r="R19" s="166" t="str">
        <f>F8</f>
        <v>薩摩　隼人</v>
      </c>
      <c r="S19" s="166"/>
      <c r="T19" s="166"/>
      <c r="U19" s="166"/>
      <c r="V19" s="166"/>
      <c r="W19" s="166"/>
      <c r="X19" s="166"/>
      <c r="Y19" s="166"/>
      <c r="Z19" s="166"/>
      <c r="AA19" s="167"/>
      <c r="AB19" s="112" t="s">
        <v>24</v>
      </c>
      <c r="AC19" s="113"/>
      <c r="AD19" s="113"/>
      <c r="AE19" s="113"/>
      <c r="AF19" s="114"/>
      <c r="AG19" s="33"/>
      <c r="AH19" s="117" t="s">
        <v>49</v>
      </c>
      <c r="AI19" s="117"/>
      <c r="AJ19" s="117"/>
      <c r="AK19" s="117"/>
      <c r="AL19" s="117"/>
      <c r="AM19" s="117"/>
      <c r="AN19" s="117"/>
      <c r="AO19" s="117"/>
      <c r="AP19" s="117"/>
      <c r="AQ19" s="117"/>
      <c r="AR19" s="118"/>
      <c r="AS19" s="21"/>
      <c r="AT19" s="21"/>
      <c r="AU19" s="21"/>
      <c r="AV19" s="21"/>
      <c r="AW19" s="21"/>
      <c r="BN19"/>
      <c r="BS19" s="23"/>
      <c r="EJ19" s="22"/>
    </row>
    <row r="20" spans="3:140" s="19" customFormat="1" ht="31.5" customHeight="1">
      <c r="C20" s="18"/>
      <c r="D20" s="21"/>
      <c r="E20" s="155"/>
      <c r="F20" s="156"/>
      <c r="G20" s="156"/>
      <c r="H20" s="156"/>
      <c r="I20" s="156"/>
      <c r="J20" s="157"/>
      <c r="K20" s="32"/>
      <c r="L20" s="168" t="s">
        <v>55</v>
      </c>
      <c r="M20" s="168"/>
      <c r="N20" s="168"/>
      <c r="O20" s="168"/>
      <c r="P20" s="37"/>
      <c r="Q20" s="119" t="s">
        <v>25</v>
      </c>
      <c r="R20" s="108"/>
      <c r="S20" s="107" t="str">
        <f>MID(O9,1,2)</f>
        <v>45</v>
      </c>
      <c r="T20" s="107"/>
      <c r="U20" s="34" t="s">
        <v>26</v>
      </c>
      <c r="V20" s="107" t="str">
        <f>MID(O9,3,2)</f>
        <v>06</v>
      </c>
      <c r="W20" s="107"/>
      <c r="X20" s="34" t="s">
        <v>27</v>
      </c>
      <c r="Y20" s="107" t="str">
        <f>MID(O9,5,2)</f>
        <v>01</v>
      </c>
      <c r="Z20" s="107"/>
      <c r="AA20" s="35" t="s">
        <v>28</v>
      </c>
      <c r="AB20" s="115"/>
      <c r="AC20" s="115"/>
      <c r="AD20" s="115"/>
      <c r="AE20" s="115"/>
      <c r="AF20" s="116"/>
      <c r="AG20" s="36"/>
      <c r="AH20" s="169">
        <f>F9</f>
        <v>123456</v>
      </c>
      <c r="AI20" s="169"/>
      <c r="AJ20" s="169"/>
      <c r="AK20" s="169"/>
      <c r="AL20" s="169"/>
      <c r="AM20" s="169"/>
      <c r="AN20" s="169"/>
      <c r="AO20" s="169"/>
      <c r="AP20" s="169"/>
      <c r="AQ20" s="169"/>
      <c r="AR20" s="170"/>
      <c r="AS20" s="21"/>
      <c r="AT20" s="109" t="s">
        <v>61</v>
      </c>
      <c r="AU20" s="110"/>
      <c r="AV20" s="110"/>
      <c r="AW20" s="110"/>
      <c r="AX20" s="110"/>
      <c r="AY20" s="110"/>
      <c r="AZ20" s="111"/>
      <c r="BN20"/>
      <c r="BS20" s="23"/>
      <c r="EJ20" s="22"/>
    </row>
    <row r="21" spans="3:140" s="19" customFormat="1" ht="31.5" customHeight="1">
      <c r="C21" s="18"/>
      <c r="D21" s="21"/>
      <c r="E21" s="152" t="s">
        <v>29</v>
      </c>
      <c r="F21" s="153"/>
      <c r="G21" s="153"/>
      <c r="H21" s="153"/>
      <c r="I21" s="153"/>
      <c r="J21" s="154"/>
      <c r="K21" s="32"/>
      <c r="L21" s="168" t="s">
        <v>56</v>
      </c>
      <c r="M21" s="168"/>
      <c r="N21" s="168"/>
      <c r="O21" s="168"/>
      <c r="P21" s="37"/>
      <c r="Q21" s="32"/>
      <c r="R21" s="171" t="str">
        <f>基本ｼｰﾄ!$F$11</f>
        <v>鹿児島市立天文館小学校</v>
      </c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37"/>
      <c r="AS21" s="21"/>
      <c r="AT21" s="135">
        <f>IF($D$9="","",(VLOOKUP($D$9,[1]職員ﾃﾞｰﾀ!$B$6:$BG$106,38)))</f>
        <v>41760</v>
      </c>
      <c r="AU21" s="136"/>
      <c r="AV21" s="136"/>
      <c r="AW21" s="136"/>
      <c r="AX21" s="136"/>
      <c r="AY21" s="136"/>
      <c r="AZ21" s="137"/>
      <c r="EJ21" s="22"/>
    </row>
    <row r="22" spans="3:140" s="19" customFormat="1" ht="31.5" customHeight="1" thickBot="1">
      <c r="C22" s="18"/>
      <c r="D22" s="21"/>
      <c r="E22" s="155"/>
      <c r="F22" s="156"/>
      <c r="G22" s="156"/>
      <c r="H22" s="156"/>
      <c r="I22" s="156"/>
      <c r="J22" s="157"/>
      <c r="K22" s="32"/>
      <c r="L22" s="168" t="s">
        <v>57</v>
      </c>
      <c r="M22" s="168"/>
      <c r="N22" s="168"/>
      <c r="O22" s="168"/>
      <c r="P22" s="37"/>
      <c r="Q22" s="32"/>
      <c r="R22" s="171" t="str">
        <f>基本ｼｰﾄ!$F$14</f>
        <v>鹿児島市天文館1-1-1</v>
      </c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37"/>
      <c r="AS22" s="21"/>
      <c r="AT22" s="138" t="s">
        <v>60</v>
      </c>
      <c r="AU22" s="139"/>
      <c r="AV22" s="140">
        <v>260604</v>
      </c>
      <c r="AW22" s="141"/>
      <c r="AX22" s="141"/>
      <c r="AY22" s="141"/>
      <c r="AZ22" s="142"/>
      <c r="EJ22" s="22"/>
    </row>
    <row r="23" spans="3:140" s="19" customFormat="1" ht="31.5" customHeight="1">
      <c r="C23" s="18"/>
      <c r="D23" s="21"/>
      <c r="E23" s="32"/>
      <c r="F23" s="166" t="s">
        <v>73</v>
      </c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7"/>
      <c r="AB23" s="66"/>
      <c r="AC23" s="108" t="s">
        <v>30</v>
      </c>
      <c r="AD23" s="108"/>
      <c r="AE23" s="108"/>
      <c r="AF23" s="107" t="str">
        <f>MID($AL$10,1,2)</f>
        <v>28</v>
      </c>
      <c r="AG23" s="107"/>
      <c r="AH23" s="108" t="s">
        <v>26</v>
      </c>
      <c r="AI23" s="108"/>
      <c r="AJ23" s="107" t="str">
        <f>MID($AL$10,3,2)</f>
        <v>12</v>
      </c>
      <c r="AK23" s="107"/>
      <c r="AL23" s="108" t="s">
        <v>27</v>
      </c>
      <c r="AM23" s="108"/>
      <c r="AN23" s="107" t="str">
        <f>MID($AL$10,5,2)</f>
        <v>11</v>
      </c>
      <c r="AO23" s="107"/>
      <c r="AP23" s="108" t="s">
        <v>28</v>
      </c>
      <c r="AQ23" s="108"/>
      <c r="AR23" s="67"/>
      <c r="AS23" s="21"/>
      <c r="AT23" s="126" t="s">
        <v>62</v>
      </c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EJ23" s="22"/>
    </row>
    <row r="24" spans="3:140" s="19" customFormat="1" ht="31.5" customHeight="1">
      <c r="C24" s="18"/>
      <c r="D24" s="21"/>
      <c r="E24" s="152" t="s">
        <v>31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5"/>
      <c r="Q24" s="229" t="s">
        <v>32</v>
      </c>
      <c r="R24" s="230"/>
      <c r="S24" s="230"/>
      <c r="T24" s="230"/>
      <c r="U24" s="230"/>
      <c r="V24" s="230"/>
      <c r="W24" s="230"/>
      <c r="X24" s="231"/>
      <c r="Y24" s="119" t="s">
        <v>69</v>
      </c>
      <c r="Z24" s="108"/>
      <c r="AA24" s="220"/>
      <c r="AB24" s="66"/>
      <c r="AC24" s="108" t="s">
        <v>30</v>
      </c>
      <c r="AD24" s="108"/>
      <c r="AE24" s="108"/>
      <c r="AF24" s="107" t="str">
        <f>MID($AW$25,1,2)</f>
        <v>28</v>
      </c>
      <c r="AG24" s="107"/>
      <c r="AH24" s="108" t="s">
        <v>26</v>
      </c>
      <c r="AI24" s="108"/>
      <c r="AJ24" s="107" t="str">
        <f>MID($AW$25,3,2)</f>
        <v>07</v>
      </c>
      <c r="AK24" s="107"/>
      <c r="AL24" s="108" t="s">
        <v>27</v>
      </c>
      <c r="AM24" s="108"/>
      <c r="AN24" s="107" t="str">
        <f>MID($AW$25,5,2)</f>
        <v>08</v>
      </c>
      <c r="AO24" s="107"/>
      <c r="AP24" s="108" t="s">
        <v>28</v>
      </c>
      <c r="AQ24" s="108"/>
      <c r="AR24" s="67"/>
      <c r="AS24" s="21"/>
      <c r="AT24" s="120" t="s">
        <v>33</v>
      </c>
      <c r="AU24" s="121"/>
      <c r="AV24" s="122"/>
      <c r="AW24" s="143">
        <f>$AT$21+57</f>
        <v>41817</v>
      </c>
      <c r="AX24" s="121"/>
      <c r="AY24" s="121"/>
      <c r="AZ24" s="121"/>
      <c r="BA24" s="121"/>
      <c r="BB24" s="121"/>
      <c r="BC24" s="144"/>
      <c r="BD24" s="120" t="s">
        <v>34</v>
      </c>
      <c r="BE24" s="121"/>
      <c r="BF24" s="122"/>
      <c r="BG24" s="123">
        <v>42825</v>
      </c>
      <c r="BH24" s="124"/>
      <c r="BI24" s="124"/>
      <c r="BJ24" s="124"/>
      <c r="BK24" s="124"/>
      <c r="BL24" s="124"/>
      <c r="BM24" s="125"/>
      <c r="EJ24" s="22"/>
    </row>
    <row r="25" spans="3:140" s="19" customFormat="1" ht="31.5" customHeight="1" thickBot="1">
      <c r="C25" s="18"/>
      <c r="D25" s="21"/>
      <c r="E25" s="226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8"/>
      <c r="Q25" s="232"/>
      <c r="R25" s="121"/>
      <c r="S25" s="121"/>
      <c r="T25" s="121"/>
      <c r="U25" s="121"/>
      <c r="V25" s="121"/>
      <c r="W25" s="121"/>
      <c r="X25" s="122"/>
      <c r="Y25" s="119" t="s">
        <v>34</v>
      </c>
      <c r="Z25" s="108"/>
      <c r="AA25" s="220"/>
      <c r="AB25" s="66"/>
      <c r="AC25" s="108" t="s">
        <v>30</v>
      </c>
      <c r="AD25" s="108"/>
      <c r="AE25" s="108"/>
      <c r="AF25" s="107" t="str">
        <f>MID($BG$25,1,2)</f>
        <v>29</v>
      </c>
      <c r="AG25" s="107"/>
      <c r="AH25" s="108" t="s">
        <v>26</v>
      </c>
      <c r="AI25" s="108"/>
      <c r="AJ25" s="107" t="str">
        <f>MID($BG$25,3,2)</f>
        <v>03</v>
      </c>
      <c r="AK25" s="107"/>
      <c r="AL25" s="108" t="s">
        <v>27</v>
      </c>
      <c r="AM25" s="108"/>
      <c r="AN25" s="107" t="str">
        <f>MID($BG$25,5,2)</f>
        <v>31</v>
      </c>
      <c r="AO25" s="107"/>
      <c r="AP25" s="108" t="s">
        <v>28</v>
      </c>
      <c r="AQ25" s="108"/>
      <c r="AR25" s="67"/>
      <c r="AS25" s="21"/>
      <c r="AT25" s="129" t="s">
        <v>60</v>
      </c>
      <c r="AU25" s="130"/>
      <c r="AV25" s="131"/>
      <c r="AW25" s="132">
        <v>280708</v>
      </c>
      <c r="AX25" s="133"/>
      <c r="AY25" s="133"/>
      <c r="AZ25" s="133"/>
      <c r="BA25" s="133"/>
      <c r="BB25" s="133"/>
      <c r="BC25" s="134"/>
      <c r="BD25" s="129" t="s">
        <v>60</v>
      </c>
      <c r="BE25" s="130"/>
      <c r="BF25" s="131"/>
      <c r="BG25" s="132">
        <v>290331</v>
      </c>
      <c r="BH25" s="133"/>
      <c r="BI25" s="133"/>
      <c r="BJ25" s="133"/>
      <c r="BK25" s="133"/>
      <c r="BL25" s="133"/>
      <c r="BM25" s="134"/>
      <c r="EJ25" s="22"/>
    </row>
    <row r="26" spans="3:140" s="19" customFormat="1" ht="31.5" customHeight="1">
      <c r="C26" s="18"/>
      <c r="E26" s="163" t="s">
        <v>75</v>
      </c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5"/>
      <c r="AB26" s="66"/>
      <c r="AC26" s="108" t="s">
        <v>30</v>
      </c>
      <c r="AD26" s="108"/>
      <c r="AE26" s="108"/>
      <c r="AF26" s="107" t="str">
        <f>MID($AV$22,1,2)</f>
        <v>26</v>
      </c>
      <c r="AG26" s="107"/>
      <c r="AH26" s="108" t="s">
        <v>26</v>
      </c>
      <c r="AI26" s="108"/>
      <c r="AJ26" s="107" t="str">
        <f>MID($AV$22,3,2)</f>
        <v>06</v>
      </c>
      <c r="AK26" s="107"/>
      <c r="AL26" s="108" t="s">
        <v>27</v>
      </c>
      <c r="AM26" s="108"/>
      <c r="AN26" s="107" t="str">
        <f>MID($AV$22,5,2)</f>
        <v>04</v>
      </c>
      <c r="AO26" s="107"/>
      <c r="AP26" s="108" t="s">
        <v>28</v>
      </c>
      <c r="AQ26" s="108"/>
      <c r="AR26" s="67"/>
      <c r="EJ26" s="22"/>
    </row>
    <row r="27" spans="3:140" s="19" customFormat="1" ht="31.5" customHeight="1">
      <c r="C27" s="18"/>
      <c r="E27" s="152" t="s">
        <v>35</v>
      </c>
      <c r="F27" s="153"/>
      <c r="G27" s="153"/>
      <c r="H27" s="153"/>
      <c r="I27" s="153"/>
      <c r="J27" s="154"/>
      <c r="K27" s="33"/>
      <c r="L27" s="158" t="s">
        <v>36</v>
      </c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9"/>
      <c r="EJ27" s="22"/>
    </row>
    <row r="28" spans="3:140" s="19" customFormat="1" ht="31.5" customHeight="1">
      <c r="C28" s="18"/>
      <c r="E28" s="155"/>
      <c r="F28" s="156"/>
      <c r="G28" s="156"/>
      <c r="H28" s="156"/>
      <c r="I28" s="156"/>
      <c r="J28" s="157"/>
      <c r="K28" s="36"/>
      <c r="L28" s="160" t="s">
        <v>37</v>
      </c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1"/>
      <c r="EJ28" s="22"/>
    </row>
    <row r="29" spans="3:140" s="19" customFormat="1" ht="12" customHeight="1">
      <c r="C29" s="18"/>
      <c r="E29" s="61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63"/>
      <c r="EJ29" s="22"/>
    </row>
    <row r="30" spans="3:140" s="19" customFormat="1" ht="24" customHeight="1">
      <c r="C30" s="18"/>
      <c r="E30" s="38"/>
      <c r="F30" s="105" t="s">
        <v>38</v>
      </c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21"/>
      <c r="R30" s="106" t="s">
        <v>39</v>
      </c>
      <c r="S30" s="106"/>
      <c r="T30" s="106"/>
      <c r="U30" s="106"/>
      <c r="V30" s="106"/>
      <c r="W30" s="106"/>
      <c r="X30" s="106"/>
      <c r="Y30" s="106"/>
      <c r="Z30" s="106"/>
      <c r="AA30" s="100" t="s">
        <v>40</v>
      </c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62"/>
      <c r="EJ30" s="22"/>
    </row>
    <row r="31" spans="3:140" s="19" customFormat="1" ht="24" customHeight="1">
      <c r="C31" s="18"/>
      <c r="E31" s="38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21"/>
      <c r="R31" s="106"/>
      <c r="S31" s="106"/>
      <c r="T31" s="106"/>
      <c r="U31" s="106"/>
      <c r="V31" s="106"/>
      <c r="W31" s="106"/>
      <c r="X31" s="106"/>
      <c r="Y31" s="106"/>
      <c r="Z31" s="106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62"/>
      <c r="BN31"/>
      <c r="BS31" s="23"/>
      <c r="EJ31" s="22"/>
    </row>
    <row r="32" spans="3:140" s="19" customFormat="1" ht="12" customHeight="1">
      <c r="C32" s="18"/>
      <c r="E32" s="38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40"/>
      <c r="BN32"/>
      <c r="BS32" s="23"/>
      <c r="EJ32" s="22"/>
    </row>
    <row r="33" spans="3:140" s="19" customFormat="1" ht="24" customHeight="1">
      <c r="C33" s="18"/>
      <c r="E33" s="38"/>
      <c r="F33" s="100" t="s">
        <v>41</v>
      </c>
      <c r="G33" s="100"/>
      <c r="H33" s="100"/>
      <c r="I33" s="100"/>
      <c r="J33" s="106" t="s">
        <v>70</v>
      </c>
      <c r="K33" s="106"/>
      <c r="L33" s="106"/>
      <c r="M33" s="106"/>
      <c r="N33" s="21"/>
      <c r="O33" s="100" t="s">
        <v>42</v>
      </c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40"/>
      <c r="BN33"/>
      <c r="BS33" s="23"/>
      <c r="EJ33" s="22"/>
    </row>
    <row r="34" spans="3:140" s="19" customFormat="1" ht="24" customHeight="1">
      <c r="C34" s="18"/>
      <c r="E34" s="38"/>
      <c r="F34" s="100"/>
      <c r="G34" s="100"/>
      <c r="H34" s="100"/>
      <c r="I34" s="100"/>
      <c r="J34" s="106"/>
      <c r="K34" s="106"/>
      <c r="L34" s="106"/>
      <c r="M34" s="106"/>
      <c r="N34" s="21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40"/>
      <c r="BN34"/>
      <c r="BS34" s="23"/>
      <c r="EJ34" s="22"/>
    </row>
    <row r="35" spans="3:140" s="19" customFormat="1" ht="12" customHeight="1">
      <c r="C35" s="18"/>
      <c r="E35" s="38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40"/>
      <c r="BN35"/>
      <c r="BS35" s="23"/>
      <c r="EJ35" s="22"/>
    </row>
    <row r="36" spans="3:140" s="19" customFormat="1" ht="24" customHeight="1">
      <c r="C36" s="18"/>
      <c r="E36" s="38"/>
      <c r="F36" s="41"/>
      <c r="G36" s="104" t="str">
        <f>基本ｼｰﾄ!I19&amp;"長　殿"</f>
        <v>0長　殿</v>
      </c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3"/>
      <c r="AS36" s="41"/>
      <c r="BN36"/>
      <c r="BS36" s="23"/>
      <c r="EJ36" s="22"/>
    </row>
    <row r="37" spans="3:140" s="19" customFormat="1" ht="24" customHeight="1">
      <c r="C37" s="18"/>
      <c r="E37" s="38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4"/>
      <c r="X37" s="44"/>
      <c r="Y37" s="44"/>
      <c r="Z37" s="103" t="s">
        <v>43</v>
      </c>
      <c r="AA37" s="103"/>
      <c r="AB37" s="44"/>
      <c r="AC37" s="100" t="str">
        <f>IF($D9="","",(VLOOKUP($D9,[1]職員ﾃﾞｰﾀ!$B$6:$BG$106,13)))</f>
        <v>890-5678</v>
      </c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44"/>
      <c r="AO37" s="44"/>
      <c r="AP37" s="44"/>
      <c r="AQ37" s="44"/>
      <c r="AR37" s="43"/>
      <c r="AS37" s="41"/>
      <c r="BN37"/>
      <c r="BS37" s="23"/>
      <c r="EJ37" s="22"/>
    </row>
    <row r="38" spans="3:140" s="19" customFormat="1" ht="24" customHeight="1">
      <c r="C38" s="18"/>
      <c r="E38" s="38"/>
      <c r="F38" s="41"/>
      <c r="G38" s="41"/>
      <c r="H38" s="41"/>
      <c r="I38" s="101">
        <f>$AJ$8</f>
        <v>42715</v>
      </c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5" t="s">
        <v>44</v>
      </c>
      <c r="U38" s="105"/>
      <c r="V38" s="105"/>
      <c r="W38" s="105"/>
      <c r="X38" s="39"/>
      <c r="Y38" s="60"/>
      <c r="Z38" s="100" t="s">
        <v>63</v>
      </c>
      <c r="AA38" s="100"/>
      <c r="AB38" s="100"/>
      <c r="AC38" s="100" t="str">
        <f>IF($D9="","",(VLOOKUP($D9,[1]職員ﾃﾞｰﾀ!$B$6:$BG$106,9)))&amp;IF($D9="","",(VLOOKUP($D9,[1]職員ﾃﾞｰﾀ!$B$6:$BG$106,10)))</f>
        <v>鹿児島市石灯籠1-2-3</v>
      </c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44"/>
      <c r="AQ38" s="44"/>
      <c r="AR38" s="43"/>
      <c r="AS38" s="41"/>
      <c r="BN38"/>
      <c r="BS38" s="23"/>
      <c r="EJ38" s="22"/>
    </row>
    <row r="39" spans="3:140" s="19" customFormat="1" ht="9" customHeight="1">
      <c r="C39" s="18"/>
      <c r="E39" s="38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105"/>
      <c r="U39" s="105"/>
      <c r="V39" s="105"/>
      <c r="W39" s="105"/>
      <c r="X39" s="39"/>
      <c r="Y39" s="60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3"/>
      <c r="AS39" s="41"/>
      <c r="BN39"/>
      <c r="BS39" s="23"/>
      <c r="EJ39" s="22"/>
    </row>
    <row r="40" spans="3:140" s="19" customFormat="1" ht="24" customHeight="1">
      <c r="C40" s="18"/>
      <c r="E40" s="38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105"/>
      <c r="U40" s="105"/>
      <c r="V40" s="105"/>
      <c r="W40" s="105"/>
      <c r="X40" s="39"/>
      <c r="Y40" s="60"/>
      <c r="Z40" s="100" t="s">
        <v>64</v>
      </c>
      <c r="AA40" s="100"/>
      <c r="AB40" s="100"/>
      <c r="AC40" s="100" t="str">
        <f>F8</f>
        <v>薩摩　隼人</v>
      </c>
      <c r="AD40" s="100"/>
      <c r="AE40" s="100"/>
      <c r="AF40" s="100"/>
      <c r="AG40" s="100"/>
      <c r="AH40" s="100"/>
      <c r="AI40" s="100"/>
      <c r="AJ40" s="100"/>
      <c r="AK40" s="44"/>
      <c r="AL40" s="44" t="s">
        <v>50</v>
      </c>
      <c r="AM40" s="44"/>
      <c r="AN40" s="44"/>
      <c r="AO40" s="44"/>
      <c r="AP40" s="44"/>
      <c r="AQ40" s="44"/>
      <c r="AR40" s="43"/>
      <c r="AS40" s="41"/>
      <c r="BN40"/>
      <c r="BS40" s="23"/>
      <c r="EJ40" s="22"/>
    </row>
    <row r="41" spans="3:140" s="19" customFormat="1" ht="24" customHeight="1">
      <c r="C41" s="18"/>
      <c r="E41" s="36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6"/>
      <c r="AS41" s="47"/>
      <c r="BN41"/>
      <c r="BS41" s="23"/>
      <c r="EJ41" s="22"/>
    </row>
    <row r="42" spans="3:140" s="19" customFormat="1" ht="24" customHeight="1">
      <c r="C42" s="18"/>
      <c r="E42" s="3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9"/>
      <c r="AS42" s="50"/>
      <c r="AT42" s="51"/>
      <c r="BN42"/>
      <c r="BS42" s="23"/>
      <c r="EJ42" s="22"/>
    </row>
    <row r="43" spans="3:140" s="19" customFormat="1" ht="24" customHeight="1">
      <c r="C43" s="18"/>
      <c r="E43" s="38"/>
      <c r="G43" s="100" t="s">
        <v>45</v>
      </c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52"/>
      <c r="AS43" s="42"/>
      <c r="AT43" s="51"/>
      <c r="BN43"/>
      <c r="BS43" s="23"/>
      <c r="EJ43" s="22"/>
    </row>
    <row r="44" spans="3:140" s="19" customFormat="1" ht="24" customHeight="1">
      <c r="C44" s="18"/>
      <c r="E44" s="38"/>
      <c r="F44" s="42"/>
      <c r="G44" s="42"/>
      <c r="H44" s="42"/>
      <c r="I44" s="101">
        <f>$AJ$8</f>
        <v>42715</v>
      </c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52"/>
      <c r="AS44" s="42"/>
      <c r="AT44" s="51"/>
      <c r="BN44"/>
      <c r="BS44" s="23"/>
      <c r="EJ44" s="22"/>
    </row>
    <row r="45" spans="3:140" s="19" customFormat="1" ht="24" customHeight="1">
      <c r="C45" s="18"/>
      <c r="E45" s="38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105" t="s">
        <v>46</v>
      </c>
      <c r="T45" s="105"/>
      <c r="U45" s="105"/>
      <c r="V45" s="105"/>
      <c r="W45" s="105"/>
      <c r="X45" s="39"/>
      <c r="Z45" s="100" t="s">
        <v>65</v>
      </c>
      <c r="AA45" s="100"/>
      <c r="AB45" s="100"/>
      <c r="AC45" s="100" t="s">
        <v>47</v>
      </c>
      <c r="AD45" s="100"/>
      <c r="AE45" s="100"/>
      <c r="AF45" s="100"/>
      <c r="AG45" s="100"/>
      <c r="AH45" s="100"/>
      <c r="AI45" s="100"/>
      <c r="AJ45" s="100"/>
      <c r="AK45" s="100"/>
      <c r="AL45" s="42"/>
      <c r="AM45" s="42"/>
      <c r="AN45" s="42"/>
      <c r="AO45" s="42"/>
      <c r="AP45" s="42"/>
      <c r="AQ45" s="42"/>
      <c r="AR45" s="52"/>
      <c r="AS45" s="42"/>
      <c r="AT45" s="51"/>
      <c r="BN45"/>
      <c r="BS45" s="23"/>
      <c r="EJ45" s="22"/>
    </row>
    <row r="46" spans="3:140" s="19" customFormat="1" ht="24" customHeight="1">
      <c r="C46" s="18"/>
      <c r="E46" s="38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105"/>
      <c r="T46" s="105"/>
      <c r="U46" s="105"/>
      <c r="V46" s="105"/>
      <c r="W46" s="105"/>
      <c r="X46" s="39"/>
      <c r="Z46" s="100" t="s">
        <v>64</v>
      </c>
      <c r="AA46" s="100"/>
      <c r="AB46" s="100"/>
      <c r="AC46" s="100" t="str">
        <f>基本ｼｰﾄ!F15</f>
        <v>西郷　隆盛</v>
      </c>
      <c r="AD46" s="100"/>
      <c r="AE46" s="100"/>
      <c r="AF46" s="100"/>
      <c r="AG46" s="100"/>
      <c r="AH46" s="100"/>
      <c r="AI46" s="100"/>
      <c r="AJ46" s="100"/>
      <c r="AK46" s="42"/>
      <c r="AL46" s="53" t="s">
        <v>48</v>
      </c>
      <c r="AM46" s="42"/>
      <c r="AN46" s="42"/>
      <c r="AO46" s="42"/>
      <c r="AP46" s="42"/>
      <c r="AQ46" s="42"/>
      <c r="AR46" s="52"/>
      <c r="AS46" s="42"/>
      <c r="AT46" s="51"/>
      <c r="BN46"/>
      <c r="BS46" s="23"/>
      <c r="EJ46" s="22"/>
    </row>
    <row r="47" spans="3:140" s="19" customFormat="1" ht="24" customHeight="1">
      <c r="C47" s="18"/>
      <c r="E47" s="36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5"/>
      <c r="AS47" s="51"/>
      <c r="AT47" s="51"/>
      <c r="BN47"/>
      <c r="BS47" s="23"/>
      <c r="EJ47" s="22"/>
    </row>
    <row r="48" spans="3:140" s="19" customFormat="1" ht="17.25">
      <c r="C48" s="18"/>
      <c r="E48" s="145" t="s">
        <v>66</v>
      </c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51"/>
      <c r="AT48" s="51"/>
      <c r="BN48"/>
      <c r="BS48" s="23"/>
      <c r="EJ48" s="22"/>
    </row>
    <row r="49" spans="3:140" s="19" customFormat="1" ht="12" customHeight="1">
      <c r="C49" s="18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51"/>
      <c r="AT49" s="51"/>
      <c r="BN49"/>
      <c r="BS49" s="23"/>
      <c r="EJ49" s="22"/>
    </row>
    <row r="50" spans="3:140" s="19" customFormat="1" ht="17.25">
      <c r="C50" s="18"/>
      <c r="E50" s="146" t="s">
        <v>67</v>
      </c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51"/>
      <c r="AT50" s="51"/>
      <c r="BN50"/>
      <c r="BS50" s="23"/>
      <c r="EJ50" s="22"/>
    </row>
    <row r="51" spans="3:140" s="19" customFormat="1">
      <c r="C51" s="18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BN51"/>
      <c r="BS51" s="23"/>
      <c r="EJ51" s="22"/>
    </row>
    <row r="52" spans="3:140" s="19" customFormat="1" ht="14.25">
      <c r="C52" s="18"/>
      <c r="AC52" s="99" t="s">
        <v>76</v>
      </c>
      <c r="AD52" s="99"/>
      <c r="AE52" s="99"/>
      <c r="AF52" s="99"/>
      <c r="AG52" s="99"/>
      <c r="AH52" s="99"/>
      <c r="AI52" s="99"/>
      <c r="AJ52" s="99"/>
      <c r="AK52" s="217" t="s">
        <v>71</v>
      </c>
      <c r="AL52" s="217"/>
      <c r="AM52" s="217"/>
      <c r="AN52" s="217"/>
      <c r="AO52" s="217"/>
      <c r="AP52" s="217"/>
      <c r="AQ52" s="217"/>
      <c r="AR52" s="217"/>
      <c r="BN52"/>
      <c r="BS52" s="23"/>
      <c r="EJ52" s="22"/>
    </row>
  </sheetData>
  <mergeCells count="106">
    <mergeCell ref="I15:AB18"/>
    <mergeCell ref="E5:AR6"/>
    <mergeCell ref="AJ8:AR9"/>
    <mergeCell ref="AL10:AR11"/>
    <mergeCell ref="E19:J20"/>
    <mergeCell ref="AK52:AR52"/>
    <mergeCell ref="F8:M8"/>
    <mergeCell ref="F9:M9"/>
    <mergeCell ref="G43:AQ43"/>
    <mergeCell ref="L22:O22"/>
    <mergeCell ref="Y25:AA25"/>
    <mergeCell ref="AC25:AE25"/>
    <mergeCell ref="AF25:AG25"/>
    <mergeCell ref="AH25:AI25"/>
    <mergeCell ref="AJ25:AK25"/>
    <mergeCell ref="O8:S8"/>
    <mergeCell ref="F33:I34"/>
    <mergeCell ref="O33:Y34"/>
    <mergeCell ref="E24:P25"/>
    <mergeCell ref="Q24:X25"/>
    <mergeCell ref="Y24:AA24"/>
    <mergeCell ref="AC24:AE24"/>
    <mergeCell ref="AF24:AG24"/>
    <mergeCell ref="AH24:AI24"/>
    <mergeCell ref="O9:S9"/>
    <mergeCell ref="AC15:AL18"/>
    <mergeCell ref="E27:J28"/>
    <mergeCell ref="L27:AR27"/>
    <mergeCell ref="L28:AR28"/>
    <mergeCell ref="F30:P31"/>
    <mergeCell ref="AA30:AR31"/>
    <mergeCell ref="E26:AA26"/>
    <mergeCell ref="AC26:AE26"/>
    <mergeCell ref="AF26:AG26"/>
    <mergeCell ref="AH26:AI26"/>
    <mergeCell ref="AJ26:AK26"/>
    <mergeCell ref="R19:AA19"/>
    <mergeCell ref="L21:O21"/>
    <mergeCell ref="AH20:AR20"/>
    <mergeCell ref="E21:J22"/>
    <mergeCell ref="R21:AQ21"/>
    <mergeCell ref="R22:AQ22"/>
    <mergeCell ref="U8:AI11"/>
    <mergeCell ref="AJ10:AK11"/>
    <mergeCell ref="E14:AL14"/>
    <mergeCell ref="L19:O19"/>
    <mergeCell ref="AM14:AR14"/>
    <mergeCell ref="AM15:AR18"/>
    <mergeCell ref="AT25:AV25"/>
    <mergeCell ref="AW25:BC25"/>
    <mergeCell ref="BD25:BF25"/>
    <mergeCell ref="BG25:BM25"/>
    <mergeCell ref="AT21:AZ21"/>
    <mergeCell ref="AT22:AU22"/>
    <mergeCell ref="AV22:AZ22"/>
    <mergeCell ref="AT24:AV24"/>
    <mergeCell ref="AW24:BC24"/>
    <mergeCell ref="AT20:AZ20"/>
    <mergeCell ref="AB19:AF20"/>
    <mergeCell ref="AH19:AR19"/>
    <mergeCell ref="Q20:R20"/>
    <mergeCell ref="S20:T20"/>
    <mergeCell ref="V20:W20"/>
    <mergeCell ref="BD24:BF24"/>
    <mergeCell ref="BG24:BM24"/>
    <mergeCell ref="AT23:BM23"/>
    <mergeCell ref="AJ24:AK24"/>
    <mergeCell ref="AL24:AM24"/>
    <mergeCell ref="F23:AA23"/>
    <mergeCell ref="AC23:AE23"/>
    <mergeCell ref="AF23:AG23"/>
    <mergeCell ref="AH23:AI23"/>
    <mergeCell ref="AJ23:AK23"/>
    <mergeCell ref="AL23:AM23"/>
    <mergeCell ref="R30:Z31"/>
    <mergeCell ref="J33:M34"/>
    <mergeCell ref="Y20:Z20"/>
    <mergeCell ref="AN24:AO24"/>
    <mergeCell ref="AP24:AQ24"/>
    <mergeCell ref="AN25:AO25"/>
    <mergeCell ref="AC45:AK45"/>
    <mergeCell ref="AL26:AM26"/>
    <mergeCell ref="AN26:AO26"/>
    <mergeCell ref="AP25:AQ25"/>
    <mergeCell ref="AP26:AQ26"/>
    <mergeCell ref="AN23:AO23"/>
    <mergeCell ref="AP23:AQ23"/>
    <mergeCell ref="L20:O20"/>
    <mergeCell ref="AL25:AM25"/>
    <mergeCell ref="AC52:AJ52"/>
    <mergeCell ref="AC46:AJ46"/>
    <mergeCell ref="I44:S44"/>
    <mergeCell ref="I38:S38"/>
    <mergeCell ref="Z37:AA37"/>
    <mergeCell ref="AC37:AM37"/>
    <mergeCell ref="AC38:AO38"/>
    <mergeCell ref="Z38:AB38"/>
    <mergeCell ref="G36:Y36"/>
    <mergeCell ref="S45:W46"/>
    <mergeCell ref="T38:W40"/>
    <mergeCell ref="Z45:AB45"/>
    <mergeCell ref="Z46:AB46"/>
    <mergeCell ref="Z40:AB40"/>
    <mergeCell ref="AC40:AJ40"/>
    <mergeCell ref="E48:AR48"/>
    <mergeCell ref="E50:AR51"/>
  </mergeCells>
  <phoneticPr fontId="13"/>
  <dataValidations count="1">
    <dataValidation type="list" allowBlank="1" showInputMessage="1" showErrorMessage="1" sqref="Q20:R20">
      <formula1>"昭和,平成"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NO55</vt:lpstr>
      <vt:lpstr>NO55育児休業等掛金免除申出書</vt:lpstr>
      <vt:lpstr>'NO55'!Print_Area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masaru yamanokuti</cp:lastModifiedBy>
  <cp:lastPrinted>2016-12-02T04:13:42Z</cp:lastPrinted>
  <dcterms:created xsi:type="dcterms:W3CDTF">2010-09-12T22:33:56Z</dcterms:created>
  <dcterms:modified xsi:type="dcterms:W3CDTF">2017-01-27T02:00:50Z</dcterms:modified>
</cp:coreProperties>
</file>